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euldabang\Downloads\"/>
    </mc:Choice>
  </mc:AlternateContent>
  <xr:revisionPtr revIDLastSave="0" documentId="13_ncr:1_{E75E9011-3017-4474-93C9-F0139B4100F9}" xr6:coauthVersionLast="47" xr6:coauthVersionMax="47" xr10:uidLastSave="{00000000-0000-0000-0000-000000000000}"/>
  <bookViews>
    <workbookView xWindow="-120" yWindow="-120" windowWidth="29040" windowHeight="15840" xr2:uid="{F28BFB2D-54AB-44FC-9C8C-60924457B8F8}"/>
  </bookViews>
  <sheets>
    <sheet name="주문서 양식" sheetId="1" r:id="rId1"/>
    <sheet name="상품목록" sheetId="13" r:id="rId2"/>
    <sheet name="hidden" sheetId="4" state="hidden" r:id="rId3"/>
  </sheets>
  <definedNames>
    <definedName name="배송비" localSheetId="2">주문서항목[[#Headers],[배송비]]</definedName>
    <definedName name="배송비" localSheetId="1">주문서항목[[#Headers],[배송비]]</definedName>
    <definedName name="배송비">주문서항목[[#Headers],[배송비]]</definedName>
    <definedName name="상품명" localSheetId="1">주문서항목[[#Headers],[상품명]]</definedName>
    <definedName name="상품명">주문서항목[[#Headers],[상품명]]</definedName>
    <definedName name="상품목록" localSheetId="1">주문서항목[[#Headers],[배송비]]</definedName>
    <definedName name="상품목록">주문서항목[[#Headers],[배송비]]</definedName>
    <definedName name="상품소계" localSheetId="2">주문서항목[[#Headers],[상품 소계]]</definedName>
    <definedName name="상품소계" localSheetId="1">주문서항목[[#Headers],[상품 소계]]</definedName>
    <definedName name="상품소계">주문서항목[[#Headers],[상품 소계]]</definedName>
    <definedName name="합계금액" localSheetId="2">주문서항목[[#Headers],[합계금액]]</definedName>
    <definedName name="합계금액" localSheetId="1">주문서항목[[#Headers],[합계금액]]</definedName>
    <definedName name="합계금액">주문서항목[[#Headers],[합계금액]]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K7" i="1" s="1"/>
  <c r="I13" i="1"/>
  <c r="L13" i="1" s="1"/>
  <c r="I14" i="1"/>
  <c r="L14" i="1" s="1"/>
  <c r="A18" i="1"/>
  <c r="I18" i="1"/>
  <c r="L18" i="1" s="1"/>
  <c r="J18" i="1"/>
  <c r="K18" i="1" s="1"/>
  <c r="A19" i="1"/>
  <c r="I19" i="1"/>
  <c r="L19" i="1" s="1"/>
  <c r="J19" i="1"/>
  <c r="K19" i="1" s="1"/>
  <c r="J17" i="1"/>
  <c r="K17" i="1" s="1"/>
  <c r="I17" i="1"/>
  <c r="L17" i="1" s="1"/>
  <c r="A17" i="1"/>
  <c r="J16" i="1"/>
  <c r="I16" i="1"/>
  <c r="L16" i="1" s="1"/>
  <c r="A16" i="1"/>
  <c r="J15" i="1"/>
  <c r="K15" i="1" s="1"/>
  <c r="I15" i="1"/>
  <c r="L15" i="1" s="1"/>
  <c r="A15" i="1"/>
  <c r="J14" i="1"/>
  <c r="A14" i="1"/>
  <c r="J13" i="1"/>
  <c r="K13" i="1" s="1"/>
  <c r="A13" i="1"/>
  <c r="J12" i="1"/>
  <c r="I12" i="1"/>
  <c r="L12" i="1" s="1"/>
  <c r="A12" i="1"/>
  <c r="J11" i="1"/>
  <c r="K11" i="1" s="1"/>
  <c r="I11" i="1"/>
  <c r="L11" i="1" s="1"/>
  <c r="A11" i="1"/>
  <c r="J10" i="1"/>
  <c r="I10" i="1"/>
  <c r="L10" i="1" s="1"/>
  <c r="A10" i="1"/>
  <c r="J9" i="1"/>
  <c r="K9" i="1" s="1"/>
  <c r="I9" i="1"/>
  <c r="L9" i="1" s="1"/>
  <c r="A9" i="1"/>
  <c r="J8" i="1"/>
  <c r="I8" i="1"/>
  <c r="L8" i="1" s="1"/>
  <c r="A8" i="1"/>
  <c r="I7" i="1"/>
  <c r="L7" i="1" s="1"/>
  <c r="A7" i="1"/>
  <c r="J6" i="1"/>
  <c r="I6" i="1"/>
  <c r="L6" i="1" s="1"/>
  <c r="A6" i="1"/>
  <c r="I5" i="1"/>
  <c r="L5" i="1" s="1"/>
  <c r="J5" i="1"/>
  <c r="M18" i="1" l="1"/>
  <c r="M12" i="1"/>
  <c r="M14" i="1"/>
  <c r="M16" i="1"/>
  <c r="M19" i="1"/>
  <c r="M8" i="1"/>
  <c r="M10" i="1"/>
  <c r="M7" i="1"/>
  <c r="K8" i="1"/>
  <c r="M9" i="1"/>
  <c r="K10" i="1"/>
  <c r="M11" i="1"/>
  <c r="K12" i="1"/>
  <c r="M13" i="1"/>
  <c r="K14" i="1"/>
  <c r="M15" i="1"/>
  <c r="K16" i="1"/>
  <c r="M17" i="1"/>
  <c r="M6" i="1"/>
  <c r="K6" i="1"/>
  <c r="M5" i="1"/>
  <c r="A5" i="1"/>
  <c r="K5" i="1" l="1"/>
  <c r="M22" i="1" s="1"/>
  <c r="M23" i="1"/>
  <c r="M24" i="1" l="1"/>
</calcChain>
</file>

<file path=xl/sharedStrings.xml><?xml version="1.0" encoding="utf-8"?>
<sst xmlns="http://schemas.openxmlformats.org/spreadsheetml/2006/main" count="520" uniqueCount="182">
  <si>
    <t>명절특판 주문서</t>
    <phoneticPr fontId="3" type="noConversion"/>
  </si>
  <si>
    <t>번호</t>
  </si>
  <si>
    <t>상품명</t>
  </si>
  <si>
    <t>단가</t>
  </si>
  <si>
    <t>수량</t>
  </si>
  <si>
    <t>배송비</t>
  </si>
  <si>
    <t>합계금액</t>
  </si>
  <si>
    <t>배송료 소계</t>
    <phoneticPr fontId="3" type="noConversion"/>
  </si>
  <si>
    <t>상품 소계</t>
    <phoneticPr fontId="3" type="noConversion"/>
  </si>
  <si>
    <t xml:space="preserve">총 합계 </t>
    <phoneticPr fontId="3" type="noConversion"/>
  </si>
  <si>
    <t>국민은행  972401-01-030430 ㈜들다방</t>
    <phoneticPr fontId="3" type="noConversion"/>
  </si>
  <si>
    <t>받는 분 
이름</t>
    <phoneticPr fontId="3" type="noConversion"/>
  </si>
  <si>
    <t>입금계좌</t>
    <phoneticPr fontId="3" type="noConversion"/>
  </si>
  <si>
    <t>문의전화</t>
    <phoneticPr fontId="3" type="noConversion"/>
  </si>
  <si>
    <t>들다방 쇼핑몰 주소 (카드결제 가능) shop.deuldabang.com</t>
    <phoneticPr fontId="3" type="noConversion"/>
  </si>
  <si>
    <t>주문서 보내는 메일 주소</t>
    <phoneticPr fontId="3" type="noConversion"/>
  </si>
  <si>
    <t>deuldabang@gmail.com</t>
    <phoneticPr fontId="3" type="noConversion"/>
  </si>
  <si>
    <t>상품
번호</t>
    <phoneticPr fontId="3" type="noConversion"/>
  </si>
  <si>
    <t>* 아래 표의 칸이 부족할 경우 행 삽입 후 사용해주세요</t>
    <phoneticPr fontId="3" type="noConversion"/>
  </si>
  <si>
    <t>입금자명</t>
    <phoneticPr fontId="3" type="noConversion"/>
  </si>
  <si>
    <t>필요증빙서류</t>
    <phoneticPr fontId="3" type="noConversion"/>
  </si>
  <si>
    <t>070-4231-9278 업무시간 오전 10시 ~ 오후 6시 카카오톡 deuldabang</t>
    <phoneticPr fontId="3" type="noConversion"/>
  </si>
  <si>
    <t>업체명</t>
  </si>
  <si>
    <t>기프트세트</t>
  </si>
  <si>
    <t>인기세트</t>
  </si>
  <si>
    <t>아진식품</t>
  </si>
  <si>
    <t>전복구이 김세트</t>
  </si>
  <si>
    <t>수산물 세트 1호</t>
  </si>
  <si>
    <t>수산물 세트 3호</t>
  </si>
  <si>
    <t>멸치 종합선물 세트</t>
  </si>
  <si>
    <t>한국야쿠르트</t>
  </si>
  <si>
    <t>발효홍삼K 프리미엄</t>
  </si>
  <si>
    <t>승곡리체험마을회</t>
  </si>
  <si>
    <t>강정평화상단</t>
  </si>
  <si>
    <t>뫼내뜰영농조합법인</t>
  </si>
  <si>
    <t>통인동커피공방</t>
  </si>
  <si>
    <t>상품상세</t>
  </si>
  <si>
    <t>볶음멸치 350g, 국멸치 350g, 곱창돌김 50장, 건새우150g, 미역 50g. 다시마 50g, 전복구이김 2봉, 볶음김자반 1봉.</t>
  </si>
  <si>
    <t>멸치세트 900g(소멸치 300g, 중멸치 300g, 대멸치 300g).</t>
  </si>
  <si>
    <t>건다시마 100g 4봉, 건미역 100g 4봉.</t>
  </si>
  <si>
    <t>국내산 6년근 홍삼 유산균 발효, 진세노사이드 7.5mg, 인삼열매, 차가버섯, 천궁 포함. 30병, 총 1500ml.</t>
  </si>
  <si>
    <t>강원도 홍천군에서 친환경 농법으로 키우고 거둔 귀한 유기농 쌀.</t>
  </si>
  <si>
    <t>트렌디 블랜딩 + 콜롬비아 원두 500g씩 총 2봉(선물용 박스 포장) - 홀빈(갈지않음)</t>
  </si>
  <si>
    <t>트렌디 블랜딩 + 콜롬비아 원두 500g씩 총 2봉(선물용 박스 포장) - 프렌치프레스(굵게)</t>
  </si>
  <si>
    <t>트렌디 블랜딩 + 콜롬비아 원두 500g씩 총 2봉(선물용 박스 포장) - 핸드드립(중간)</t>
  </si>
  <si>
    <t>트렌디 블랜딩 + 콜롬비아 원두 500g씩 총 2봉(선물용 박스 포장) - 커피메이커(중간)</t>
  </si>
  <si>
    <t>트렌디 블랜딩 + 콜롬비아 원두 500g씩 총 2봉(선물용 박스 포장) - 모카포트(잘게)</t>
  </si>
  <si>
    <t>트렌디 블랜딩 + 콜롬비아 원두 500g씩 총 2봉(선물용 박스 포장) - 가정용 에스프레소머신(잘게)</t>
  </si>
  <si>
    <t>판매가</t>
  </si>
  <si>
    <t>4,000원. 5개 이상 한 주소 배송 무료</t>
  </si>
  <si>
    <t>3,500원. 10개 이상 한 주소 배송 무료</t>
  </si>
  <si>
    <t>배송비</t>
    <phoneticPr fontId="3" type="noConversion"/>
  </si>
  <si>
    <t>곱창돌김 50장, 볶음김자반 4봉</t>
  </si>
  <si>
    <t>전복구이김 10봉, 볶음김자반 4봉</t>
  </si>
  <si>
    <t>곱창돌김 세트 Ⓥ</t>
  </si>
  <si>
    <t>수산물 알뜰 세트</t>
  </si>
  <si>
    <t>수산물 가득 세트</t>
  </si>
  <si>
    <t>다시마+미역세트 Ⓥ</t>
  </si>
  <si>
    <t>건시 1.5kg (30-36과) Ⓥ</t>
  </si>
  <si>
    <t>친환경 배 7.5kg Ⓥ</t>
  </si>
  <si>
    <t>유기농 백미 10kg Ⓥ</t>
  </si>
  <si>
    <t>커피원두 1kg 선물포장 세트 Ⓥ 홀빈</t>
  </si>
  <si>
    <t>커피원두 1kg 선물포장 세트 Ⓥ 프렌치프레스</t>
  </si>
  <si>
    <t>커피원두 1kg 선물포장 세트 Ⓥ 핸드드립</t>
  </si>
  <si>
    <t>커피원두 1kg 선물포장 세트 Ⓥ 커피메이커</t>
  </si>
  <si>
    <t>커피원두 1kg 선물포장 세트 Ⓥ 모카포트</t>
  </si>
  <si>
    <t>커피원두 1kg 선물포장 세트 Ⓥ 가정용 에스프레소 머신</t>
  </si>
  <si>
    <t>무료</t>
  </si>
  <si>
    <t>전복구이김 3봉, 볶음김자반 3봉, 미역100g 2봉, 다시마 100g 2봉</t>
  </si>
  <si>
    <t>전복구이김 2봉, 볶음김자반 1봉, 멸치 350g, 미역 100g 1봉, 다시마 100g 1봉</t>
  </si>
  <si>
    <t>곱창돌김 100장 , 미역 50g 1봉, 다시마 50g 1봉, 전복구이김 2봉.</t>
  </si>
  <si>
    <t>주문하는 분 이름</t>
    <phoneticPr fontId="3" type="noConversion"/>
  </si>
  <si>
    <t>드립백 킨토 머그컵 선물 세트 Ⓥ</t>
  </si>
  <si>
    <t>그루터기친환경영농법인</t>
  </si>
  <si>
    <t>봉이네농원 전통방식 첨가물 없는 자연건조 명품 상주곶감 선물세트 건시 30~36과 1.5kg</t>
  </si>
  <si>
    <t>13g 대용량 드립백 머그컵 선물 세트. KINTO 머그컵 250ml / 커피공방 드립백 7봉 / 크래프트 박스 포장 / 통인동 커피공방에서 로스팅 된 25가지의 원두 중 3-4 가지를 골라 포장해드립니다. / 머그컵 색상 랜덤 발송</t>
  </si>
  <si>
    <t>동원참치 A9호</t>
  </si>
  <si>
    <t>발효홍삼양갱 프리미엄 Ⓥ</t>
  </si>
  <si>
    <t>반건시 1.5kg (30과) Ⓥ</t>
  </si>
  <si>
    <t>동원참치 살코기 85G 9개 , 손잡이 케이스</t>
  </si>
  <si>
    <t>국내산 홍삼 농축액 및 몸에 좋은 호두와 대보 등 11가지 전통재료로 만든 웰빙간식 15개 * 40g, 총 600g.</t>
  </si>
  <si>
    <t>봉이네농원 전통방식 첨가물 없는 자연건조 명품 상주곶감 선물세트 반건시 30과 1.5kg</t>
  </si>
  <si>
    <t>들다방</t>
  </si>
  <si>
    <t>메모</t>
    <phoneticPr fontId="3" type="noConversion"/>
  </si>
  <si>
    <t>* 상품 목록 탭에서 상품 상세를 확인하실 수 있습니다.</t>
    <phoneticPr fontId="3" type="noConversion"/>
  </si>
  <si>
    <t>결제예정일</t>
    <phoneticPr fontId="3" type="noConversion"/>
  </si>
  <si>
    <t>* 세금계산서 발행시 청구세금계산서 발행을 원하시면 필요증빙서류에 기재해주세요.</t>
    <phoneticPr fontId="3" type="noConversion"/>
  </si>
  <si>
    <t>세금계산서</t>
    <phoneticPr fontId="3" type="noConversion"/>
  </si>
  <si>
    <t>OOO</t>
    <phoneticPr fontId="3" type="noConversion"/>
  </si>
  <si>
    <t>010-1111-1111</t>
    <phoneticPr fontId="3" type="noConversion"/>
  </si>
  <si>
    <t>서울시 종로구 동숭길 25 4층</t>
    <phoneticPr fontId="3" type="noConversion"/>
  </si>
  <si>
    <t>쇼핑몰구입 링크</t>
    <phoneticPr fontId="3" type="noConversion"/>
  </si>
  <si>
    <t>https://shop.deuldabang.com/product/sgs/</t>
    <phoneticPr fontId="3" type="noConversion"/>
  </si>
  <si>
    <t>https://shop.deuldabang.com/product/sas/</t>
    <phoneticPr fontId="3" type="noConversion"/>
  </si>
  <si>
    <t>https://shop.deuldabang.com/product/ss3hnew/</t>
    <phoneticPr fontId="3" type="noConversion"/>
  </si>
  <si>
    <t>https://shop.deuldabang.com/product/ss1new/</t>
    <phoneticPr fontId="3" type="noConversion"/>
  </si>
  <si>
    <t>https://shop.deuldabang.com/product/jbgigs/</t>
    <phoneticPr fontId="3" type="noConversion"/>
  </si>
  <si>
    <t>https://shop.deuldabang.com/product/gds/</t>
    <phoneticPr fontId="3" type="noConversion"/>
  </si>
  <si>
    <t>https://shop.deuldabang.com/product/dsm/</t>
    <phoneticPr fontId="3" type="noConversion"/>
  </si>
  <si>
    <t>https://shop.deuldabang.com/product/mjs/</t>
    <phoneticPr fontId="3" type="noConversion"/>
  </si>
  <si>
    <t>https://shop.deuldabang.com/product/dkmssv/</t>
  </si>
  <si>
    <t>https://shop.deuldabang.com/product/tcgb/</t>
  </si>
  <si>
    <t>https://shop.deuldabang.com/product/bhhs/</t>
    <phoneticPr fontId="3" type="noConversion"/>
  </si>
  <si>
    <t>주문하는 분 
휴대전화번호</t>
    <phoneticPr fontId="3" type="noConversion"/>
  </si>
  <si>
    <t>받는 분 
휴대전화번호</t>
    <phoneticPr fontId="3" type="noConversion"/>
  </si>
  <si>
    <t>010-1111-1112</t>
  </si>
  <si>
    <t>010-1111-1114</t>
  </si>
  <si>
    <t>010-1111-1115</t>
  </si>
  <si>
    <t>010-1111-1116</t>
  </si>
  <si>
    <t>010-1111-1117</t>
  </si>
  <si>
    <t>010-1111-1118</t>
  </si>
  <si>
    <t>010-1111-1119</t>
  </si>
  <si>
    <t>010-1111-1120</t>
  </si>
  <si>
    <t>010-1111-1121</t>
  </si>
  <si>
    <t>010-1111-1122</t>
  </si>
  <si>
    <t>010-1111-1123</t>
  </si>
  <si>
    <t>010-1111-1124</t>
  </si>
  <si>
    <t>010-1111-1125</t>
  </si>
  <si>
    <t>010-8402-1920</t>
    <phoneticPr fontId="3" type="noConversion"/>
  </si>
  <si>
    <t>OO장애인자립생활센터</t>
  </si>
  <si>
    <t>OO장애인자립생활센터</t>
    <phoneticPr fontId="3" type="noConversion"/>
  </si>
  <si>
    <t>동원 S12호</t>
  </si>
  <si>
    <t>안심특선 V26호</t>
  </si>
  <si>
    <t>청정원 정성가득 6호</t>
  </si>
  <si>
    <t>청정원 정성가득 8호</t>
  </si>
  <si>
    <t>기프트 명품 6호</t>
  </si>
  <si>
    <t>스위트홈 베스트 세트</t>
  </si>
  <si>
    <t>K-자개 올케어세트</t>
  </si>
  <si>
    <t>야생화꿀 조선허니 450g</t>
  </si>
  <si>
    <t>야생화꿀 450g 2개 세트</t>
  </si>
  <si>
    <t>수제 오란다 서울 Ⓥ</t>
  </si>
  <si>
    <t>맥 예담 전통장 선물세트 Ⓥ</t>
  </si>
  <si>
    <t>사과/배 혼합세트 1호 Ⓥ</t>
  </si>
  <si>
    <t>유기농 발아미 4종 세트 Ⓥ</t>
  </si>
  <si>
    <t>제주 어간장 선물세트 2호</t>
  </si>
  <si>
    <t>제주 귤사믹+한라봉생강청 세트</t>
  </si>
  <si>
    <t>장애해방 컵+손수건+티셔츠 3종 세트</t>
  </si>
  <si>
    <t>인기기프트</t>
  </si>
  <si>
    <t>동원참치 라이트스탠다드 90g 12개.</t>
  </si>
  <si>
    <t>카놀라유 500ml 1개, 사과식초 500ml 1개, 살코기참치 85g 3개, 고소한참기름 55ml 1개, 잔슨빌 115g 1개, 홍게간장 500ml 1개.</t>
  </si>
  <si>
    <t>요리 올리고당 700g 1개, 진간장골드 200ml 2개, 생강매실맛술 410ml 1개, 현미식초 500ml 1개, 요리유 500ml 1개, 순살참치 75g 2개.</t>
  </si>
  <si>
    <t>요리유 500ml, 사과식초 500ml, 진간장골드 500ml, 생강매실맛술 410ml, 키친타올, 민속당면 300g, 찰고추장 500g, 소갈비양념 280g, 맛소금250g, 유기농황설탕 454g, 물엿700g, 청정미역25g.</t>
  </si>
  <si>
    <t>LG생활건강 리엔 로열젤리 샴푸 200ml(2입), 모던에디션 체리블라썸 샴푸 200ml(2입), 모던에디션 체리블라썸 샴푸 380ml(1입), 벨먼 프로폴리스 바디워시 200ml(1입), 온더바디 비누 80g(3입), 페리오 치약 100g(4입), 샤워볼 1P(1입).</t>
  </si>
  <si>
    <t>테크 클린앤 리프레시 975ml 1개, 샤프란 섬유유연제 핑크리필 1L 1개, 홈스타 막힌곳을 부탁해 1L 1개, 자연퐁 솔잎 주방세제 490ml 1개, 키친타월 70매 1개.</t>
  </si>
  <si>
    <t>ES오가니스트 모노티크 샴푸/컨디셔너 K자개 400mL 각 1개, 온더바디 K자개 바디워시 400mL 1개, 스페셜 비누 80g 2개, 죽염 핑크솔트 치약 플로럴 K자개 100g 2개.</t>
  </si>
  <si>
    <t>사양꿀이 아닌 100% 천연 야생화꿀 450g. 손잡이 끈 달린 전용박스, 히스토리 카드 동봉.</t>
  </si>
  <si>
    <t>탄소동위원소 23.5퍼밀 기준에 맞는 야생화꿀 450g 2개 세트. 조선허니 실크로고가 적힌 전용 케이스+쇼핑백 포장.</t>
  </si>
  <si>
    <t>코코넛, 잣, 땅콩, 흑임자, 아로니아, 감태, 6종 3개씩 총 18개입. 천연감미료 쌀조청으로 버무려 은은하고 건강한 단맛.</t>
  </si>
  <si>
    <t>된장 250g, 찹쌀 고추장 250g, 간장 170ml, 매실청 170ml. 경상북도 청송의 맑은 물과 공기 대두, 천일염, 고춧가루, 매실 모두 국산으로 제조.보자기 선물세트.</t>
  </si>
  <si>
    <t>경북 상주 낙동에 위치한 승곡리 마을에서 보내드리는 새콤달콤 배 (*추석 전 일괄 배송)</t>
  </si>
  <si>
    <t>ORGA 홍로사과 6입 / 신고배 3입 (총 3.2kg) '특' 이상 등급, 340여 종 잔류 농약 정밀 검사 실시 및 이력 관리.</t>
  </si>
  <si>
    <t>유기농 발아미 4종 400g씩 합 6개(현미 2개, 찹쌀현미 2개, 찰흑미 1개, 찰적미 1개) 진공 포장.</t>
  </si>
  <si>
    <t>제주 감귤 23개가 들어간 설탕 0% 소스형 식초&amp;무농약 한라봉과 유기농 생강으로 담근 달콤 청 세트. 평화상단의 수익금은 제주해군기지반대를 위한 투쟁에 쓰입니다.</t>
  </si>
  <si>
    <t>들다방 키링 스텐 컵 1개+별꼴 손수건 1장+투쟁러 티셔츠 1장(흰검 및 사이즈 선택) + 장애해방 포스터 2장+ 쇼핑백 1개</t>
  </si>
  <si>
    <t>https://shop.deuldabang.com/product/dca9/</t>
  </si>
  <si>
    <t>https://shop.deuldabang.com/product/dca12/</t>
  </si>
  <si>
    <t>https://shop.deuldabang.com/product/atv26h/</t>
  </si>
  <si>
    <t>https://shop.deuldabang.com/product/cjg6h/</t>
  </si>
  <si>
    <t>https://shop.deuldabang.com/product/cjg8/</t>
  </si>
  <si>
    <t>https://shop.deuldabang.com/product/gm6h/</t>
  </si>
  <si>
    <t>https://shop.deuldabang.com/product/sbsv/</t>
  </si>
  <si>
    <t>https://shop.deuldabang.com/product/kjasv/</t>
  </si>
  <si>
    <t>https://shop.deuldabang.com/product/yhjh450g/</t>
  </si>
  <si>
    <t>https://shop.deuldabang.com/product/yjh450g2/</t>
  </si>
  <si>
    <t>https://shop.deuldabang.com/product/gsosv/</t>
  </si>
  <si>
    <t>https://shop.deuldabang.com/product/hmmyjsv/</t>
  </si>
  <si>
    <t>https://shop.deuldabang.com/product/hsyg/</t>
  </si>
  <si>
    <t>https://shop.deuldabang.com/product/gs153036v/</t>
  </si>
  <si>
    <t>https://shop.deuldabang.com/product/bg30/</t>
  </si>
  <si>
    <t>https://shop.deuldabang.com/product/jb/</t>
  </si>
  <si>
    <t>https://shop.deuldabang.com/product/ogsbh1h/</t>
  </si>
  <si>
    <t>https://shop.deuldabang.com/product/ub4sv/</t>
  </si>
  <si>
    <t>https://shop.deuldabang.com/product/ugnbm10kg/</t>
  </si>
  <si>
    <t>https://shop.deuldabang.com/product/jus2/</t>
  </si>
  <si>
    <t>https://shop.deuldabang.com/product/gsh/</t>
  </si>
  <si>
    <t>https://shop.deuldabang.com/product/dhcst3s/</t>
  </si>
  <si>
    <t>제주어간장 500mlx2개, 250mlx1개 제주산 어류(등푸른생선-고도리,전갱이) 70%, 다시마 등. 평화상단의 수익금은 제주해군기지반대를 위한 투쟁에 쓰입니다.</t>
    <phoneticPr fontId="3" type="noConversion"/>
  </si>
  <si>
    <t>⌜전국장애인차별철폐연대⌟ 에서는 2026 추석 명절을 맞아 진보적장애운동인 기금마련을 위한 선물 특별 판매를 합니다.
연대를 통해 진보적장애인운동이 함께 갈 수 있도록 도와주세요!</t>
  </si>
  <si>
    <t>* 장애해방 컵+손수건+티셔츠 3종 세트 선택 시 메모란에 티셔츠 사이즈(M,L,XL,2XL,3XL,4XL), 티셔츠 색상(흰/검) 을 입력해주세요. (흰색은  M, L 사이즈가 품절입니다)</t>
    <phoneticPr fontId="3" type="noConversion"/>
  </si>
  <si>
    <t>물품 주문 마감일은 2026년 9월 11일 (금)입니다. 일부 상품은 조기 마감합니다.</t>
    <phoneticPr fontId="3" type="noConversion"/>
  </si>
  <si>
    <t>상품 카탈로그는 오른쪽 주소와 QR코드로 보실 수 있습니다.   https://vo.la/7G7PFwr</t>
    <phoneticPr fontId="3" type="noConversion"/>
  </si>
  <si>
    <t>받는 분 주소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</si>
</sst>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24"/>
      <color theme="3" tint="-0.249977111117893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u/>
      <sz val="11"/>
      <color theme="3" tint="0.39997558519241921"/>
      <name val="맑은 고딕"/>
      <family val="3"/>
      <charset val="129"/>
      <scheme val="minor"/>
    </font>
    <font>
      <b/>
      <sz val="11"/>
      <color theme="3" tint="0.3999755851924192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41" fontId="4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3" borderId="1" xfId="0" applyFont="1" applyFill="1" applyBorder="1">
      <alignment vertical="center"/>
    </xf>
    <xf numFmtId="41" fontId="0" fillId="3" borderId="1" xfId="0" applyNumberFormat="1" applyFill="1" applyBorder="1">
      <alignment vertical="center"/>
    </xf>
    <xf numFmtId="0" fontId="5" fillId="4" borderId="0" xfId="0" applyFont="1" applyFill="1">
      <alignment vertical="center"/>
    </xf>
    <xf numFmtId="41" fontId="0" fillId="4" borderId="0" xfId="0" applyNumberFormat="1" applyFill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1" fontId="0" fillId="0" borderId="0" xfId="1" applyFont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14" fontId="0" fillId="0" borderId="3" xfId="0" applyNumberForma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5" fillId="0" borderId="6" xfId="0" applyFont="1" applyBorder="1">
      <alignment vertical="center"/>
    </xf>
    <xf numFmtId="0" fontId="9" fillId="0" borderId="4" xfId="2" applyFont="1" applyBorder="1" applyAlignment="1">
      <alignment horizontal="left" vertical="center"/>
    </xf>
    <xf numFmtId="0" fontId="10" fillId="0" borderId="4" xfId="0" applyFont="1" applyBorder="1">
      <alignment vertical="center"/>
    </xf>
    <xf numFmtId="0" fontId="0" fillId="0" borderId="7" xfId="0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1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 vertical="center"/>
    </xf>
    <xf numFmtId="0" fontId="8" fillId="0" borderId="0" xfId="2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102" xfId="3" xr:uid="{C1DD5B27-2D59-4538-A775-443897100A07}"/>
    <cellStyle name="하이퍼링크" xfId="2" builtinId="8"/>
  </cellStyles>
  <dxfs count="30">
    <dxf>
      <numFmt numFmtId="33" formatCode="_-* #,##0_-;\-* #,##0_-;_-* &quot;-&quot;_-;_-@_-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</dxf>
    <dxf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</dxf>
    <dxf>
      <alignment horizontal="center" vertical="center" textRotation="0" wrapText="0" indent="0" justifyLastLine="0" shrinkToFit="0" readingOrder="0"/>
    </dxf>
    <dxf>
      <numFmt numFmtId="33" formatCode="_-* #,##0_-;\-* #,##0_-;_-* &quot;-&quot;_-;_-@_-"/>
      <alignment horizontal="center" vertical="center" textRotation="0" wrapText="0" indent="0" justifyLastLine="0" shrinkToFit="0" readingOrder="0"/>
      <protection locked="1" hidden="0"/>
    </dxf>
    <dxf>
      <numFmt numFmtId="33" formatCode="_-* #,##0_-;\-* #,##0_-;_-* &quot;-&quot;_-;_-@_-"/>
      <alignment horizontal="center" vertical="center" textRotation="0" wrapText="0" indent="0" justifyLastLine="0" shrinkToFit="0" readingOrder="0"/>
      <protection locked="1" hidden="0"/>
    </dxf>
    <dxf>
      <numFmt numFmtId="33" formatCode="_-* #,##0_-;\-* #,##0_-;_-* &quot;-&quot;_-;_-@_-"/>
      <alignment horizontal="center" vertical="center" textRotation="0" wrapText="0" indent="0" justifyLastLine="0" shrinkToFit="0" readingOrder="0"/>
      <protection locked="1" hidden="0"/>
    </dxf>
    <dxf>
      <numFmt numFmtId="33" formatCode="_-* #,##0_-;\-* #,##0_-;_-* &quot;-&quot;_-;_-@_-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numFmt numFmtId="176" formatCode="0_);[Red]\(0\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304799</xdr:colOff>
      <xdr:row>24</xdr:row>
      <xdr:rowOff>190499</xdr:rowOff>
    </xdr:from>
    <xdr:to>
      <xdr:col>12</xdr:col>
      <xdr:colOff>66674</xdr:colOff>
      <xdr:row>34</xdr:row>
      <xdr:rowOff>200024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9F08A33-A267-7F93-2466-8F5622417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4" y="5829299"/>
          <a:ext cx="2105025" cy="2105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26D0BD-D27A-484A-950D-558C110EADAE}" name="주문서항목" displayName="주문서항목" ref="A4:N19" totalsRowShown="0" headerRowDxfId="29" dataDxfId="28" dataCellStyle="쉼표 [0]">
  <tableColumns count="14">
    <tableColumn id="1" xr3:uid="{11FDF10E-3A56-4CDE-A35D-645FE1E61432}" name="번호" dataDxfId="27">
      <calculatedColumnFormula>ROW()-4</calculatedColumnFormula>
    </tableColumn>
    <tableColumn id="2" xr3:uid="{DF688DBD-74EA-4931-982B-A21E3E336B68}" name="주문하는 분 이름" dataDxfId="26"/>
    <tableColumn id="3" xr3:uid="{DE3091D6-C425-46A8-99F5-9F94F71D0504}" name="주문하는 분 _x000a_휴대전화번호" dataDxfId="25"/>
    <tableColumn id="4" xr3:uid="{E096CD72-A298-4750-BD01-84CD2E4575C4}" name="받는 분 _x000a_이름" dataDxfId="24"/>
    <tableColumn id="5" xr3:uid="{C2AD6689-5A9D-4091-AEF4-5349277F1E1A}" name="받는 분 _x000a_휴대전화번호" dataDxfId="23"/>
    <tableColumn id="6" xr3:uid="{EB65F860-7C83-41D6-B85E-CFABD3A5BD3D}" name="받는 분 주소" dataDxfId="22"/>
    <tableColumn id="8" xr3:uid="{2AC1AED2-A620-4FED-B2FF-84AF516A1F84}" name="상품명" dataDxfId="21"/>
    <tableColumn id="10" xr3:uid="{99975E94-22AA-47B8-AB4E-9070BECE0461}" name="수량" dataDxfId="20" dataCellStyle="쉼표 [0]"/>
    <tableColumn id="7" xr3:uid="{E9D2152D-C2A4-40BE-8316-95FA6AF14412}" name="상품_x000a_번호" dataDxfId="19">
      <calculatedColumnFormula>VLOOKUP($G5,hidden!$A$2:$C$436,2,0)</calculatedColumnFormula>
    </tableColumn>
    <tableColumn id="9" xr3:uid="{1763F475-42AF-4C91-9914-9FAE0DA05DFA}" name="단가" dataDxfId="18" dataCellStyle="쉼표 [0]">
      <calculatedColumnFormula>IF(OR($G5="",$H5=""),"",VLOOKUP($G5,hidden!$A$2:$C$39,3,0))</calculatedColumnFormula>
    </tableColumn>
    <tableColumn id="13" xr3:uid="{31874A2A-E0F3-4A4D-8A24-93F34D063281}" name="상품 소계" dataDxfId="17" dataCellStyle="쉼표 [0]">
      <calculatedColumnFormula>IF(OR($J5="",$H5=""),"",$J5*$H5)</calculatedColumnFormula>
    </tableColumn>
    <tableColumn id="11" xr3:uid="{CE4A1C0E-12C0-4AB6-ADD6-2E9C1A00D809}" name="배송비" dataDxfId="0" dataCellStyle="쉼표 [0]">
      <calculatedColumnFormula>IF(OR(G5="",H5=""),"",IF(VALUE(I5)&lt;=8,IF(VALUE(H5)&gt;=10,0,3500),IF(OR(VALUE(I5)&lt;=12,VALUE(I5)=14),IF(VALUE(H5)&gt;=5,0,4000),0)))</calculatedColumnFormula>
    </tableColumn>
    <tableColumn id="12" xr3:uid="{A32ABE02-ADFA-4207-AFBE-AD40A4D44D97}" name="합계금액" dataDxfId="16" dataCellStyle="쉼표 [0]">
      <calculatedColumnFormula>IF(OR($J5="",$H5="",$L5=""),"",$J5*$H5+$L5)</calculatedColumnFormula>
    </tableColumn>
    <tableColumn id="15" xr3:uid="{CE9C4433-0222-4CFD-9489-D3B598387410}" name="메모" dataDxfId="15" dataCellStyle="쉼표 [0]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373805-DBA6-4285-88CF-6046AA3DB3FF}" name="표1_32" displayName="표1_32" ref="A1:G39" totalsRowShown="0" headerRowDxfId="14">
  <autoFilter ref="A1:G39" xr:uid="{5748F3C9-20EA-4169-BC39-578B5D590AE0}"/>
  <tableColumns count="7">
    <tableColumn id="2" xr3:uid="{E2B7F477-0BD0-45C6-B2ED-020471D90B2D}" name="상품명" dataDxfId="13"/>
    <tableColumn id="1" xr3:uid="{656EC87F-CC76-40A1-AD04-5427DDADF490}" name="번호" dataDxfId="12"/>
    <tableColumn id="3" xr3:uid="{8AF969ED-DE23-480D-AE84-5A992EEBFD73}" name="판매가" dataDxfId="11"/>
    <tableColumn id="4" xr3:uid="{70D08B73-6CD8-4A33-B960-5C047F15C37C}" name="배송비" dataDxfId="10"/>
    <tableColumn id="5" xr3:uid="{377D81CC-D555-4E5C-9C31-C7D4DA03BBD6}" name="업체명" dataDxfId="9"/>
    <tableColumn id="7" xr3:uid="{F918D778-D417-47E2-BE34-C655A3618BB6}" name="쇼핑몰구입 링크" dataDxfId="8"/>
    <tableColumn id="6" xr3:uid="{6C0FBB53-99AD-4172-BFD0-43CFC59E9E41}" name="상품상세" dataDxfId="7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9EA679-765F-47EF-A35A-9DA1FE2EABBD}" name="표1_3" displayName="표1_3" ref="A1:F39" totalsRowShown="0" headerRowDxfId="6">
  <autoFilter ref="A1:F39" xr:uid="{5748F3C9-20EA-4169-BC39-578B5D590AE0}"/>
  <tableColumns count="6">
    <tableColumn id="2" xr3:uid="{6D8F7715-0564-40B7-85C3-64FEED263894}" name="상품명" dataDxfId="5"/>
    <tableColumn id="1" xr3:uid="{55FC2495-08C6-4407-A557-4D0AAC8D6428}" name="번호" dataDxfId="4"/>
    <tableColumn id="3" xr3:uid="{8A66B0B5-53FB-4EC7-8353-F3E1DDD8B1B2}" name="판매가" dataDxfId="3"/>
    <tableColumn id="4" xr3:uid="{05196512-B427-42CA-8887-71E19BA9E29D}" name="배송비" dataDxfId="2"/>
    <tableColumn id="5" xr3:uid="{D0D9E099-4E3B-4596-A35D-CE2047F84F06}" name="업체명" dataDxfId="1"/>
    <tableColumn id="6" xr3:uid="{39270E3C-B4C4-4A69-8929-97BBCE0D1E40}" name="상품상세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uldabang@gmail.com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.deuldabang.com/product/dsm/" TargetMode="External"/><Relationship Id="rId3" Type="http://schemas.openxmlformats.org/officeDocument/2006/relationships/hyperlink" Target="https://shop.deuldabang.com/product/sas/" TargetMode="External"/><Relationship Id="rId7" Type="http://schemas.openxmlformats.org/officeDocument/2006/relationships/hyperlink" Target="https://shop.deuldabang.com/product/gds/" TargetMode="External"/><Relationship Id="rId12" Type="http://schemas.openxmlformats.org/officeDocument/2006/relationships/table" Target="../tables/table2.xml"/><Relationship Id="rId2" Type="http://schemas.openxmlformats.org/officeDocument/2006/relationships/hyperlink" Target="https://shop.deuldabang.com/product/sgs/" TargetMode="External"/><Relationship Id="rId1" Type="http://schemas.openxmlformats.org/officeDocument/2006/relationships/hyperlink" Target="https://shop.deuldabang.com/product/kjred35kg/" TargetMode="External"/><Relationship Id="rId6" Type="http://schemas.openxmlformats.org/officeDocument/2006/relationships/hyperlink" Target="https://shop.deuldabang.com/product/jbgigs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shop.deuldabang.com/product/ss1new/" TargetMode="External"/><Relationship Id="rId10" Type="http://schemas.openxmlformats.org/officeDocument/2006/relationships/hyperlink" Target="https://shop.deuldabang.com/product/bhhs/" TargetMode="External"/><Relationship Id="rId4" Type="http://schemas.openxmlformats.org/officeDocument/2006/relationships/hyperlink" Target="https://shop.deuldabang.com/product/ss3hnew/" TargetMode="External"/><Relationship Id="rId9" Type="http://schemas.openxmlformats.org/officeDocument/2006/relationships/hyperlink" Target="https://shop.deuldabang.com/product/mjs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hop.deuldabang.com/product/dsm/" TargetMode="External"/><Relationship Id="rId3" Type="http://schemas.openxmlformats.org/officeDocument/2006/relationships/hyperlink" Target="https://shop.deuldabang.com/product/sas/" TargetMode="External"/><Relationship Id="rId7" Type="http://schemas.openxmlformats.org/officeDocument/2006/relationships/hyperlink" Target="https://shop.deuldabang.com/product/gds/" TargetMode="External"/><Relationship Id="rId12" Type="http://schemas.openxmlformats.org/officeDocument/2006/relationships/table" Target="../tables/table3.xml"/><Relationship Id="rId2" Type="http://schemas.openxmlformats.org/officeDocument/2006/relationships/hyperlink" Target="https://shop.deuldabang.com/product/sgs/" TargetMode="External"/><Relationship Id="rId1" Type="http://schemas.openxmlformats.org/officeDocument/2006/relationships/hyperlink" Target="https://shop.deuldabang.com/product/kjred35kg/" TargetMode="External"/><Relationship Id="rId6" Type="http://schemas.openxmlformats.org/officeDocument/2006/relationships/hyperlink" Target="https://shop.deuldabang.com/product/jbgigs/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shop.deuldabang.com/product/ss1new/" TargetMode="External"/><Relationship Id="rId10" Type="http://schemas.openxmlformats.org/officeDocument/2006/relationships/hyperlink" Target="https://shop.deuldabang.com/product/bhhs/" TargetMode="External"/><Relationship Id="rId4" Type="http://schemas.openxmlformats.org/officeDocument/2006/relationships/hyperlink" Target="https://shop.deuldabang.com/product/ss3hnew/" TargetMode="External"/><Relationship Id="rId9" Type="http://schemas.openxmlformats.org/officeDocument/2006/relationships/hyperlink" Target="https://shop.deuldabang.com/product/mj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7860-B28C-44CB-9B27-D1446ACB7E95}">
  <sheetPr codeName="Sheet1"/>
  <dimension ref="A1:N35"/>
  <sheetViews>
    <sheetView showGridLines="0" tabSelected="1" workbookViewId="0">
      <selection sqref="A1:E2"/>
    </sheetView>
  </sheetViews>
  <sheetFormatPr defaultRowHeight="16.5"/>
  <cols>
    <col min="1" max="1" width="5.5" bestFit="1" customWidth="1"/>
    <col min="2" max="2" width="27.25" customWidth="1"/>
    <col min="3" max="3" width="13.875" customWidth="1"/>
    <col min="4" max="4" width="15.25" customWidth="1"/>
    <col min="5" max="5" width="14.375" bestFit="1" customWidth="1"/>
    <col min="6" max="6" width="45.375" customWidth="1"/>
    <col min="7" max="7" width="39.875" customWidth="1"/>
    <col min="8" max="8" width="8.375" bestFit="1" customWidth="1"/>
    <col min="9" max="9" width="6.875" hidden="1" customWidth="1"/>
    <col min="11" max="11" width="9.875" bestFit="1" customWidth="1"/>
    <col min="12" max="12" width="11.875" bestFit="1" customWidth="1"/>
    <col min="13" max="13" width="14.125" customWidth="1"/>
    <col min="14" max="14" width="18.25" customWidth="1"/>
  </cols>
  <sheetData>
    <row r="1" spans="1:14" ht="26.25" customHeight="1">
      <c r="A1" s="45" t="s">
        <v>0</v>
      </c>
      <c r="B1" s="45"/>
      <c r="C1" s="45"/>
      <c r="D1" s="45"/>
      <c r="E1" s="45"/>
      <c r="F1" s="46" t="s">
        <v>177</v>
      </c>
      <c r="G1" s="46"/>
      <c r="H1" s="46"/>
      <c r="I1" s="46"/>
      <c r="J1" s="46"/>
      <c r="K1" s="46"/>
      <c r="L1" s="46"/>
      <c r="M1" s="46"/>
    </row>
    <row r="2" spans="1:14" ht="26.25" customHeight="1">
      <c r="A2" s="45"/>
      <c r="B2" s="45"/>
      <c r="C2" s="45"/>
      <c r="D2" s="45"/>
      <c r="E2" s="45"/>
      <c r="F2" s="46"/>
      <c r="G2" s="46"/>
      <c r="H2" s="46"/>
      <c r="I2" s="46"/>
      <c r="J2" s="46"/>
      <c r="K2" s="46"/>
      <c r="L2" s="46"/>
      <c r="M2" s="46"/>
    </row>
    <row r="3" spans="1:14">
      <c r="A3" t="s">
        <v>18</v>
      </c>
    </row>
    <row r="4" spans="1:14" ht="33.75" thickBot="1">
      <c r="A4" s="1" t="s">
        <v>1</v>
      </c>
      <c r="B4" s="16" t="s">
        <v>71</v>
      </c>
      <c r="C4" s="16" t="s">
        <v>103</v>
      </c>
      <c r="D4" s="14" t="s">
        <v>11</v>
      </c>
      <c r="E4" s="14" t="s">
        <v>104</v>
      </c>
      <c r="F4" s="15" t="s">
        <v>181</v>
      </c>
      <c r="G4" s="17" t="s">
        <v>2</v>
      </c>
      <c r="H4" s="17" t="s">
        <v>4</v>
      </c>
      <c r="I4" s="18" t="s">
        <v>17</v>
      </c>
      <c r="J4" s="19" t="s">
        <v>3</v>
      </c>
      <c r="K4" s="19" t="s">
        <v>8</v>
      </c>
      <c r="L4" s="19" t="s">
        <v>5</v>
      </c>
      <c r="M4" s="19" t="s">
        <v>6</v>
      </c>
      <c r="N4" s="1" t="s">
        <v>83</v>
      </c>
    </row>
    <row r="5" spans="1:14" ht="17.25" thickBot="1">
      <c r="A5" s="1">
        <f t="shared" ref="A5:A19" si="0">ROW()-4</f>
        <v>1</v>
      </c>
      <c r="B5" s="22" t="s">
        <v>120</v>
      </c>
      <c r="C5" s="22" t="s">
        <v>89</v>
      </c>
      <c r="D5" s="23" t="s">
        <v>88</v>
      </c>
      <c r="E5" s="22" t="s">
        <v>89</v>
      </c>
      <c r="F5" s="24" t="s">
        <v>90</v>
      </c>
      <c r="G5" s="25" t="s">
        <v>76</v>
      </c>
      <c r="H5" s="2">
        <v>5</v>
      </c>
      <c r="I5" s="1">
        <f>VLOOKUP($G5,hidden!$A$2:$C$436,2,0)</f>
        <v>9</v>
      </c>
      <c r="J5" s="21">
        <f>IF(OR($G5="",$H5=""),"",VLOOKUP($G5,hidden!$A$2:$C$39,3,0))</f>
        <v>30000</v>
      </c>
      <c r="K5" s="21">
        <f t="shared" ref="K5:K19" si="1">IF(OR($J5="",$H5=""),"",$J5*$H5)</f>
        <v>150000</v>
      </c>
      <c r="L5" s="21">
        <f t="shared" ref="L5:L19" si="2">IF(OR(G5="",H5=""),"",IF(VALUE(I5)&lt;=8,IF(VALUE(H5)&gt;=10,0,3500),IF(OR(VALUE(I5)&lt;=12,VALUE(I5)=14),IF(VALUE(H5)&gt;=5,0,4000),0)))</f>
        <v>0</v>
      </c>
      <c r="M5" s="21">
        <f t="shared" ref="M5:M19" si="3">IF(OR($J5="",$H5="",$L5=""),"",$J5*$H5+$L5)</f>
        <v>150000</v>
      </c>
      <c r="N5" s="21"/>
    </row>
    <row r="6" spans="1:14" ht="17.25" thickBot="1">
      <c r="A6" s="1">
        <f t="shared" si="0"/>
        <v>2</v>
      </c>
      <c r="B6" s="22" t="s">
        <v>120</v>
      </c>
      <c r="C6" s="22" t="s">
        <v>89</v>
      </c>
      <c r="D6" s="23" t="s">
        <v>88</v>
      </c>
      <c r="E6" s="22" t="s">
        <v>105</v>
      </c>
      <c r="F6" s="24" t="s">
        <v>90</v>
      </c>
      <c r="G6" s="25" t="s">
        <v>57</v>
      </c>
      <c r="H6" s="2">
        <v>1</v>
      </c>
      <c r="I6" s="1">
        <f>VLOOKUP($G6,hidden!$A$2:$C$436,2,0)</f>
        <v>1</v>
      </c>
      <c r="J6" s="21">
        <f>IF(OR($G6="",$H6=""),"",VLOOKUP($G6,hidden!$A$2:$C$39,3,0))</f>
        <v>30000</v>
      </c>
      <c r="K6" s="21">
        <f t="shared" si="1"/>
        <v>30000</v>
      </c>
      <c r="L6" s="21">
        <f t="shared" si="2"/>
        <v>3500</v>
      </c>
      <c r="M6" s="21">
        <f t="shared" si="3"/>
        <v>33500</v>
      </c>
      <c r="N6" s="21"/>
    </row>
    <row r="7" spans="1:14" ht="17.25" thickBot="1">
      <c r="A7" s="1">
        <f t="shared" si="0"/>
        <v>3</v>
      </c>
      <c r="B7" s="22" t="s">
        <v>120</v>
      </c>
      <c r="C7" s="22" t="s">
        <v>89</v>
      </c>
      <c r="D7" s="23" t="s">
        <v>88</v>
      </c>
      <c r="E7" s="22" t="s">
        <v>118</v>
      </c>
      <c r="F7" s="24" t="s">
        <v>90</v>
      </c>
      <c r="G7" s="25" t="s">
        <v>54</v>
      </c>
      <c r="H7" s="2">
        <v>1</v>
      </c>
      <c r="I7" s="1">
        <f>VLOOKUP($G7,hidden!$A$2:$C$436,2,0)</f>
        <v>5</v>
      </c>
      <c r="J7" s="21">
        <f>IF(OR($G7="",$H7=""),"",VLOOKUP($G7,hidden!$A$2:$C$39,3,0))</f>
        <v>33000</v>
      </c>
      <c r="K7" s="21">
        <f t="shared" si="1"/>
        <v>33000</v>
      </c>
      <c r="L7" s="21">
        <f t="shared" si="2"/>
        <v>3500</v>
      </c>
      <c r="M7" s="21">
        <f t="shared" si="3"/>
        <v>36500</v>
      </c>
      <c r="N7" s="21"/>
    </row>
    <row r="8" spans="1:14" ht="17.25" thickBot="1">
      <c r="A8" s="1">
        <f t="shared" si="0"/>
        <v>4</v>
      </c>
      <c r="B8" s="22" t="s">
        <v>120</v>
      </c>
      <c r="C8" s="22" t="s">
        <v>89</v>
      </c>
      <c r="D8" s="23" t="s">
        <v>88</v>
      </c>
      <c r="E8" s="22" t="s">
        <v>106</v>
      </c>
      <c r="F8" s="24" t="s">
        <v>90</v>
      </c>
      <c r="G8" s="25" t="s">
        <v>29</v>
      </c>
      <c r="H8" s="2">
        <v>1</v>
      </c>
      <c r="I8" s="1">
        <f>VLOOKUP($G8,hidden!$A$2:$C$436,2,0)</f>
        <v>7</v>
      </c>
      <c r="J8" s="21">
        <f>IF(OR($G8="",$H8=""),"",VLOOKUP($G8,hidden!$A$2:$C$39,3,0))</f>
        <v>40000</v>
      </c>
      <c r="K8" s="21">
        <f t="shared" si="1"/>
        <v>40000</v>
      </c>
      <c r="L8" s="21">
        <f t="shared" si="2"/>
        <v>3500</v>
      </c>
      <c r="M8" s="21">
        <f t="shared" si="3"/>
        <v>43500</v>
      </c>
      <c r="N8" s="21"/>
    </row>
    <row r="9" spans="1:14" ht="17.25" thickBot="1">
      <c r="A9" s="1">
        <f t="shared" si="0"/>
        <v>5</v>
      </c>
      <c r="B9" s="22" t="s">
        <v>120</v>
      </c>
      <c r="C9" s="22" t="s">
        <v>89</v>
      </c>
      <c r="D9" s="23" t="s">
        <v>88</v>
      </c>
      <c r="E9" s="22" t="s">
        <v>107</v>
      </c>
      <c r="F9" s="24" t="s">
        <v>90</v>
      </c>
      <c r="G9" s="25" t="s">
        <v>128</v>
      </c>
      <c r="H9" s="2">
        <v>1</v>
      </c>
      <c r="I9" s="1">
        <f>VLOOKUP($G9,hidden!$A$2:$C$436,2,0)</f>
        <v>17</v>
      </c>
      <c r="J9" s="21">
        <f>IF(OR($G9="",$H9=""),"",VLOOKUP($G9,hidden!$A$2:$C$39,3,0))</f>
        <v>30000</v>
      </c>
      <c r="K9" s="21">
        <f t="shared" si="1"/>
        <v>30000</v>
      </c>
      <c r="L9" s="21">
        <f t="shared" si="2"/>
        <v>0</v>
      </c>
      <c r="M9" s="21">
        <f t="shared" si="3"/>
        <v>30000</v>
      </c>
      <c r="N9" s="21"/>
    </row>
    <row r="10" spans="1:14" ht="17.25" thickBot="1">
      <c r="A10" s="1">
        <f t="shared" si="0"/>
        <v>6</v>
      </c>
      <c r="B10" s="22" t="s">
        <v>120</v>
      </c>
      <c r="C10" s="22" t="s">
        <v>89</v>
      </c>
      <c r="D10" s="23" t="s">
        <v>88</v>
      </c>
      <c r="E10" s="22" t="s">
        <v>108</v>
      </c>
      <c r="F10" s="24" t="s">
        <v>90</v>
      </c>
      <c r="G10" s="25" t="s">
        <v>125</v>
      </c>
      <c r="H10" s="2">
        <v>4</v>
      </c>
      <c r="I10" s="1">
        <f>VLOOKUP($G10,hidden!$A$2:$C$436,2,0)</f>
        <v>14</v>
      </c>
      <c r="J10" s="21">
        <f>IF(OR($G10="",$H10=""),"",VLOOKUP($G10,hidden!$A$2:$C$39,3,0))</f>
        <v>30000</v>
      </c>
      <c r="K10" s="21">
        <f t="shared" si="1"/>
        <v>120000</v>
      </c>
      <c r="L10" s="21">
        <f t="shared" si="2"/>
        <v>4000</v>
      </c>
      <c r="M10" s="21">
        <f t="shared" si="3"/>
        <v>124000</v>
      </c>
      <c r="N10" s="21"/>
    </row>
    <row r="11" spans="1:14" ht="17.25" thickBot="1">
      <c r="A11" s="1">
        <f t="shared" si="0"/>
        <v>7</v>
      </c>
      <c r="B11" s="22" t="s">
        <v>120</v>
      </c>
      <c r="C11" s="22" t="s">
        <v>89</v>
      </c>
      <c r="D11" s="23" t="s">
        <v>88</v>
      </c>
      <c r="E11" s="22" t="s">
        <v>109</v>
      </c>
      <c r="F11" s="24" t="s">
        <v>90</v>
      </c>
      <c r="G11" s="25" t="s">
        <v>54</v>
      </c>
      <c r="H11" s="2">
        <v>10</v>
      </c>
      <c r="I11" s="1">
        <f>VLOOKUP($G11,hidden!$A$2:$C$436,2,0)</f>
        <v>5</v>
      </c>
      <c r="J11" s="21">
        <f>IF(OR($G11="",$H11=""),"",VLOOKUP($G11,hidden!$A$2:$C$39,3,0))</f>
        <v>33000</v>
      </c>
      <c r="K11" s="21">
        <f t="shared" si="1"/>
        <v>330000</v>
      </c>
      <c r="L11" s="21">
        <f t="shared" si="2"/>
        <v>0</v>
      </c>
      <c r="M11" s="21">
        <f t="shared" si="3"/>
        <v>330000</v>
      </c>
      <c r="N11" s="21"/>
    </row>
    <row r="12" spans="1:14" ht="17.25" thickBot="1">
      <c r="A12" s="1">
        <f t="shared" si="0"/>
        <v>8</v>
      </c>
      <c r="B12" s="22" t="s">
        <v>120</v>
      </c>
      <c r="C12" s="22" t="s">
        <v>89</v>
      </c>
      <c r="D12" s="23" t="s">
        <v>88</v>
      </c>
      <c r="E12" s="22" t="s">
        <v>110</v>
      </c>
      <c r="F12" s="24" t="s">
        <v>90</v>
      </c>
      <c r="G12" s="25" t="s">
        <v>123</v>
      </c>
      <c r="H12" s="2">
        <v>1</v>
      </c>
      <c r="I12" s="1">
        <f>VLOOKUP($G12,hidden!$A$2:$C$436,2,0)</f>
        <v>12</v>
      </c>
      <c r="J12" s="21">
        <f>IF(OR($G12="",$H12=""),"",VLOOKUP($G12,hidden!$A$2:$C$39,3,0))</f>
        <v>35000</v>
      </c>
      <c r="K12" s="21">
        <f t="shared" si="1"/>
        <v>35000</v>
      </c>
      <c r="L12" s="21">
        <f t="shared" si="2"/>
        <v>4000</v>
      </c>
      <c r="M12" s="21">
        <f t="shared" si="3"/>
        <v>39000</v>
      </c>
      <c r="N12" s="21"/>
    </row>
    <row r="13" spans="1:14" ht="17.25" thickBot="1">
      <c r="A13" s="1">
        <f t="shared" si="0"/>
        <v>9</v>
      </c>
      <c r="B13" s="22" t="s">
        <v>120</v>
      </c>
      <c r="C13" s="22" t="s">
        <v>89</v>
      </c>
      <c r="D13" s="23" t="s">
        <v>88</v>
      </c>
      <c r="E13" s="22" t="s">
        <v>111</v>
      </c>
      <c r="F13" s="24" t="s">
        <v>90</v>
      </c>
      <c r="G13" s="25" t="s">
        <v>124</v>
      </c>
      <c r="H13" s="2">
        <v>1</v>
      </c>
      <c r="I13" s="1">
        <f>VLOOKUP($G13,hidden!$A$2:$C$436,2,0)</f>
        <v>13</v>
      </c>
      <c r="J13" s="21">
        <f>IF(OR($G13="",$H13=""),"",VLOOKUP($G13,hidden!$A$2:$C$39,3,0))</f>
        <v>45000</v>
      </c>
      <c r="K13" s="21">
        <f t="shared" si="1"/>
        <v>45000</v>
      </c>
      <c r="L13" s="21">
        <f t="shared" si="2"/>
        <v>0</v>
      </c>
      <c r="M13" s="21">
        <f t="shared" si="3"/>
        <v>45000</v>
      </c>
      <c r="N13" s="21"/>
    </row>
    <row r="14" spans="1:14" ht="17.25" thickBot="1">
      <c r="A14" s="1">
        <f t="shared" si="0"/>
        <v>10</v>
      </c>
      <c r="B14" s="22" t="s">
        <v>120</v>
      </c>
      <c r="C14" s="22" t="s">
        <v>89</v>
      </c>
      <c r="D14" s="23" t="s">
        <v>88</v>
      </c>
      <c r="E14" s="22" t="s">
        <v>112</v>
      </c>
      <c r="F14" s="24" t="s">
        <v>90</v>
      </c>
      <c r="G14" s="25" t="s">
        <v>56</v>
      </c>
      <c r="H14" s="2">
        <v>1</v>
      </c>
      <c r="I14" s="1">
        <f>VLOOKUP($G14,hidden!$A$2:$C$436,2,0)</f>
        <v>4</v>
      </c>
      <c r="J14" s="21">
        <f>IF(OR($G14="",$H14=""),"",VLOOKUP($G14,hidden!$A$2:$C$39,3,0))</f>
        <v>30000</v>
      </c>
      <c r="K14" s="21">
        <f t="shared" si="1"/>
        <v>30000</v>
      </c>
      <c r="L14" s="21">
        <f t="shared" si="2"/>
        <v>3500</v>
      </c>
      <c r="M14" s="21">
        <f t="shared" si="3"/>
        <v>33500</v>
      </c>
      <c r="N14" s="21"/>
    </row>
    <row r="15" spans="1:14" ht="17.25" thickBot="1">
      <c r="A15" s="1">
        <f t="shared" si="0"/>
        <v>11</v>
      </c>
      <c r="B15" s="22" t="s">
        <v>120</v>
      </c>
      <c r="C15" s="22" t="s">
        <v>89</v>
      </c>
      <c r="D15" s="23" t="s">
        <v>88</v>
      </c>
      <c r="E15" s="22" t="s">
        <v>113</v>
      </c>
      <c r="F15" s="24" t="s">
        <v>90</v>
      </c>
      <c r="G15" s="25" t="s">
        <v>132</v>
      </c>
      <c r="H15" s="2">
        <v>1</v>
      </c>
      <c r="I15" s="1">
        <f>VLOOKUP($G15,hidden!$A$2:$C$436,2,0)</f>
        <v>26</v>
      </c>
      <c r="J15" s="21">
        <f>IF(OR($G15="",$H15=""),"",VLOOKUP($G15,hidden!$A$2:$C$39,3,0))</f>
        <v>80000</v>
      </c>
      <c r="K15" s="21">
        <f t="shared" si="1"/>
        <v>80000</v>
      </c>
      <c r="L15" s="21">
        <f t="shared" si="2"/>
        <v>0</v>
      </c>
      <c r="M15" s="21">
        <f t="shared" si="3"/>
        <v>80000</v>
      </c>
      <c r="N15" s="21"/>
    </row>
    <row r="16" spans="1:14" ht="17.25" thickBot="1">
      <c r="A16" s="1">
        <f t="shared" si="0"/>
        <v>12</v>
      </c>
      <c r="B16" s="22" t="s">
        <v>120</v>
      </c>
      <c r="C16" s="22" t="s">
        <v>89</v>
      </c>
      <c r="D16" s="23" t="s">
        <v>88</v>
      </c>
      <c r="E16" s="22" t="s">
        <v>114</v>
      </c>
      <c r="F16" s="24" t="s">
        <v>90</v>
      </c>
      <c r="G16" s="25" t="s">
        <v>61</v>
      </c>
      <c r="H16" s="2">
        <v>1</v>
      </c>
      <c r="I16" s="1">
        <f>VLOOKUP($G16,hidden!$A$2:$C$436,2,0)</f>
        <v>30</v>
      </c>
      <c r="J16" s="21">
        <f>IF(OR($G16="",$H16=""),"",VLOOKUP($G16,hidden!$A$2:$C$39,3,0))</f>
        <v>55000</v>
      </c>
      <c r="K16" s="21">
        <f t="shared" si="1"/>
        <v>55000</v>
      </c>
      <c r="L16" s="21">
        <f t="shared" si="2"/>
        <v>0</v>
      </c>
      <c r="M16" s="21">
        <f t="shared" si="3"/>
        <v>55000</v>
      </c>
      <c r="N16" s="21"/>
    </row>
    <row r="17" spans="1:14" ht="17.25" thickBot="1">
      <c r="A17" s="1">
        <f t="shared" si="0"/>
        <v>13</v>
      </c>
      <c r="B17" s="22" t="s">
        <v>120</v>
      </c>
      <c r="C17" s="22" t="s">
        <v>89</v>
      </c>
      <c r="D17" s="23" t="s">
        <v>88</v>
      </c>
      <c r="E17" s="22" t="s">
        <v>115</v>
      </c>
      <c r="F17" s="24" t="s">
        <v>90</v>
      </c>
      <c r="G17" s="25" t="s">
        <v>128</v>
      </c>
      <c r="H17" s="2">
        <v>1</v>
      </c>
      <c r="I17" s="1">
        <f>VLOOKUP($G17,hidden!$A$2:$C$436,2,0)</f>
        <v>17</v>
      </c>
      <c r="J17" s="21">
        <f>IF(OR($G17="",$H17=""),"",VLOOKUP($G17,hidden!$A$2:$C$39,3,0))</f>
        <v>30000</v>
      </c>
      <c r="K17" s="21">
        <f t="shared" si="1"/>
        <v>30000</v>
      </c>
      <c r="L17" s="21">
        <f t="shared" si="2"/>
        <v>0</v>
      </c>
      <c r="M17" s="21">
        <f t="shared" si="3"/>
        <v>30000</v>
      </c>
      <c r="N17" s="21"/>
    </row>
    <row r="18" spans="1:14" ht="17.25" thickBot="1">
      <c r="A18" s="1">
        <f t="shared" si="0"/>
        <v>14</v>
      </c>
      <c r="B18" s="22" t="s">
        <v>120</v>
      </c>
      <c r="C18" s="22" t="s">
        <v>89</v>
      </c>
      <c r="D18" s="23" t="s">
        <v>88</v>
      </c>
      <c r="E18" s="22" t="s">
        <v>116</v>
      </c>
      <c r="F18" s="24" t="s">
        <v>90</v>
      </c>
      <c r="G18" s="25" t="s">
        <v>58</v>
      </c>
      <c r="H18" s="2">
        <v>1</v>
      </c>
      <c r="I18" s="1">
        <f>VLOOKUP($G18,hidden!$A$2:$C$436,2,0)</f>
        <v>23</v>
      </c>
      <c r="J18" s="21">
        <f>IF(OR($G18="",$H18=""),"",VLOOKUP($G18,hidden!$A$2:$C$39,3,0))</f>
        <v>50000</v>
      </c>
      <c r="K18" s="21">
        <f t="shared" si="1"/>
        <v>50000</v>
      </c>
      <c r="L18" s="21">
        <f t="shared" si="2"/>
        <v>0</v>
      </c>
      <c r="M18" s="21">
        <f t="shared" si="3"/>
        <v>50000</v>
      </c>
      <c r="N18" s="21"/>
    </row>
    <row r="19" spans="1:14" ht="17.25" thickBot="1">
      <c r="A19" s="1">
        <f t="shared" si="0"/>
        <v>15</v>
      </c>
      <c r="B19" s="22" t="s">
        <v>120</v>
      </c>
      <c r="C19" s="22" t="s">
        <v>89</v>
      </c>
      <c r="D19" s="23" t="s">
        <v>88</v>
      </c>
      <c r="E19" s="22" t="s">
        <v>117</v>
      </c>
      <c r="F19" s="24" t="s">
        <v>90</v>
      </c>
      <c r="G19" s="25" t="s">
        <v>78</v>
      </c>
      <c r="H19" s="2">
        <v>1</v>
      </c>
      <c r="I19" s="1">
        <f>VLOOKUP($G19,hidden!$A$2:$C$436,2,0)</f>
        <v>24</v>
      </c>
      <c r="J19" s="21">
        <f>IF(OR($G19="",$H19=""),"",VLOOKUP($G19,hidden!$A$2:$C$39,3,0))</f>
        <v>50000</v>
      </c>
      <c r="K19" s="21">
        <f t="shared" si="1"/>
        <v>50000</v>
      </c>
      <c r="L19" s="21">
        <f t="shared" si="2"/>
        <v>0</v>
      </c>
      <c r="M19" s="21">
        <f t="shared" si="3"/>
        <v>50000</v>
      </c>
      <c r="N19" s="21"/>
    </row>
    <row r="20" spans="1:14">
      <c r="A20" s="1"/>
      <c r="B20" s="22"/>
      <c r="C20" s="22"/>
      <c r="D20" s="41"/>
      <c r="E20" s="41"/>
      <c r="F20" s="24"/>
      <c r="G20" s="25"/>
      <c r="H20" s="2"/>
      <c r="I20" s="1"/>
      <c r="J20" s="21"/>
      <c r="K20" s="21"/>
      <c r="L20" s="21"/>
      <c r="M20" s="21"/>
      <c r="N20" s="21"/>
    </row>
    <row r="21" spans="1:14">
      <c r="A21" s="1"/>
      <c r="B21" s="22"/>
      <c r="C21" s="22"/>
      <c r="D21" s="41"/>
      <c r="E21" s="41"/>
      <c r="F21" s="24"/>
      <c r="G21" s="25"/>
      <c r="H21" s="2"/>
      <c r="I21" s="1"/>
      <c r="J21" s="21"/>
      <c r="K21" s="21"/>
      <c r="L21" s="21"/>
      <c r="M21" s="21"/>
      <c r="N21" s="21"/>
    </row>
    <row r="22" spans="1:14">
      <c r="L22" s="8" t="s">
        <v>8</v>
      </c>
      <c r="M22" s="9">
        <f>SUM(주문서항목[상품 소계])</f>
        <v>1108000</v>
      </c>
    </row>
    <row r="23" spans="1:14">
      <c r="L23" s="10" t="s">
        <v>7</v>
      </c>
      <c r="M23" s="11">
        <f>SUM(주문서항목[배송비])</f>
        <v>22000</v>
      </c>
    </row>
    <row r="24" spans="1:14">
      <c r="L24" s="4" t="s">
        <v>9</v>
      </c>
      <c r="M24" s="3">
        <f>SUM(M22:M23)</f>
        <v>1130000</v>
      </c>
    </row>
    <row r="26" spans="1:14">
      <c r="B26" s="26" t="s">
        <v>84</v>
      </c>
    </row>
    <row r="27" spans="1:14">
      <c r="B27" s="26" t="s">
        <v>178</v>
      </c>
    </row>
    <row r="28" spans="1:14">
      <c r="B28" s="26" t="s">
        <v>86</v>
      </c>
    </row>
    <row r="30" spans="1:14">
      <c r="B30" s="31" t="s">
        <v>85</v>
      </c>
      <c r="C30" s="27"/>
      <c r="D30" s="28"/>
      <c r="E30" s="32" t="s">
        <v>15</v>
      </c>
      <c r="F30" s="33"/>
      <c r="G30" s="33" t="s">
        <v>16</v>
      </c>
      <c r="H30" s="33"/>
      <c r="I30" s="34"/>
    </row>
    <row r="31" spans="1:14">
      <c r="B31" s="31" t="s">
        <v>19</v>
      </c>
      <c r="C31" s="29" t="s">
        <v>119</v>
      </c>
      <c r="D31" s="28"/>
      <c r="E31" s="5" t="s">
        <v>12</v>
      </c>
      <c r="F31" s="5" t="s">
        <v>10</v>
      </c>
      <c r="G31" s="5"/>
      <c r="H31" s="5"/>
      <c r="I31" s="35"/>
    </row>
    <row r="32" spans="1:14">
      <c r="B32" s="36" t="s">
        <v>20</v>
      </c>
      <c r="C32" s="29" t="s">
        <v>87</v>
      </c>
      <c r="D32" s="30"/>
      <c r="E32" s="6" t="s">
        <v>13</v>
      </c>
      <c r="F32" s="6" t="s">
        <v>21</v>
      </c>
      <c r="G32" s="6"/>
      <c r="H32" s="6"/>
      <c r="I32" s="37"/>
    </row>
    <row r="33" spans="2:9">
      <c r="B33" s="38"/>
      <c r="E33" s="6" t="s">
        <v>14</v>
      </c>
      <c r="F33" s="6"/>
      <c r="G33" s="6"/>
      <c r="H33" s="6"/>
      <c r="I33" s="37"/>
    </row>
    <row r="34" spans="2:9">
      <c r="B34" s="38"/>
      <c r="E34" s="7" t="s">
        <v>180</v>
      </c>
      <c r="F34" s="6"/>
      <c r="G34" s="6"/>
      <c r="H34" s="6"/>
      <c r="I34" s="37"/>
    </row>
    <row r="35" spans="2:9">
      <c r="B35" s="39"/>
      <c r="C35" s="40"/>
      <c r="D35" s="40"/>
      <c r="E35" s="6" t="s">
        <v>179</v>
      </c>
      <c r="F35" s="6"/>
      <c r="G35" s="6"/>
      <c r="H35" s="6"/>
      <c r="I35" s="37"/>
    </row>
  </sheetData>
  <sheetProtection formatCells="0" formatColumns="0" formatRows="0" insertColumns="0" insertRows="0" insertHyperlinks="0" deleteColumns="0" deleteRows="0" sort="0" autoFilter="0" pivotTables="0"/>
  <mergeCells count="2">
    <mergeCell ref="A1:E2"/>
    <mergeCell ref="F1:M2"/>
  </mergeCells>
  <phoneticPr fontId="3" type="noConversion"/>
  <dataValidations xWindow="853" yWindow="385" count="3">
    <dataValidation allowBlank="1" showInputMessage="1" showErrorMessage="1" promptTitle="자동계산되는 영역입니다. 입력하지 마세요." prompt=" " sqref="L22:M24 I4:M21" xr:uid="{EC459E7A-201C-447B-B6EE-500B941731ED}"/>
    <dataValidation allowBlank="1" showInputMessage="1" showErrorMessage="1" promptTitle="휴대전화 번호를 입력해주세요. " prompt=" " sqref="E4:E19 C4:C21" xr:uid="{5768AABD-431F-426B-A383-B716EBA0DAC9}"/>
    <dataValidation allowBlank="1" showInputMessage="1" showErrorMessage="1" promptTitle="우편번호는 입력하지 마세요." prompt="  " sqref="F4:F21" xr:uid="{150CB20F-3652-4720-B26A-B4430B9C5440}"/>
  </dataValidations>
  <hyperlinks>
    <hyperlink ref="E30" r:id="rId1" display="mailto:deuldabang@gmail.com" xr:uid="{8E0CC4B2-7A1D-4FE6-90D5-ABA5D1D6B458}"/>
  </hyperlinks>
  <pageMargins left="0.7" right="0.7" top="0.75" bottom="0.75" header="0.3" footer="0.3"/>
  <pageSetup paperSize="9" orientation="portrait" verticalDpi="0" r:id="rId2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xWindow="853" yWindow="385" count="1">
        <x14:dataValidation type="list" allowBlank="1" showInputMessage="1" showErrorMessage="1" xr:uid="{A1DF0697-6DB5-4204-8BF9-F470000F0EA7}">
          <x14:formula1>
            <xm:f>hidden!$A$2:$A$39</xm:f>
          </x14:formula1>
          <xm:sqref>G5:G21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02A4-512B-4A35-9AA8-8B0C63B42C71}">
  <sheetPr codeName="Sheet2"/>
  <dimension ref="A1:G39"/>
  <sheetViews>
    <sheetView workbookViewId="0">
      <selection activeCell="A16" sqref="A16"/>
    </sheetView>
  </sheetViews>
  <sheetFormatPr defaultRowHeight="16.5"/>
  <cols>
    <col min="1" max="1" width="52.25" bestFit="1" customWidth="1"/>
    <col min="2" max="2" width="9.5" hidden="1" customWidth="1"/>
    <col min="3" max="3" width="11.375" customWidth="1"/>
    <col min="4" max="4" width="31.625" style="1" customWidth="1"/>
    <col min="5" max="5" width="16" style="1" customWidth="1"/>
    <col min="6" max="6" width="46.375" style="1" customWidth="1"/>
    <col min="7" max="7" width="255.625" style="1" bestFit="1" customWidth="1"/>
    <col min="8" max="8" width="255.625" bestFit="1" customWidth="1"/>
  </cols>
  <sheetData>
    <row r="1" spans="1:7">
      <c r="A1" s="1" t="s">
        <v>2</v>
      </c>
      <c r="B1" s="1" t="s">
        <v>1</v>
      </c>
      <c r="C1" s="1" t="s">
        <v>48</v>
      </c>
      <c r="D1" s="1" t="s">
        <v>51</v>
      </c>
      <c r="E1" s="1" t="s">
        <v>22</v>
      </c>
      <c r="F1" s="1" t="s">
        <v>91</v>
      </c>
      <c r="G1" s="13" t="s">
        <v>36</v>
      </c>
    </row>
    <row r="2" spans="1:7">
      <c r="A2" s="20" t="s">
        <v>57</v>
      </c>
      <c r="B2" s="1">
        <v>1</v>
      </c>
      <c r="C2" s="12">
        <v>30000</v>
      </c>
      <c r="D2" s="42" t="s">
        <v>50</v>
      </c>
      <c r="E2" s="13" t="s">
        <v>25</v>
      </c>
      <c r="F2" s="43" t="s">
        <v>98</v>
      </c>
      <c r="G2" s="13" t="s">
        <v>39</v>
      </c>
    </row>
    <row r="3" spans="1:7">
      <c r="A3" s="20" t="s">
        <v>26</v>
      </c>
      <c r="B3" s="1">
        <v>2</v>
      </c>
      <c r="C3" s="12">
        <v>30000</v>
      </c>
      <c r="D3" s="42" t="s">
        <v>50</v>
      </c>
      <c r="E3" s="13" t="s">
        <v>25</v>
      </c>
      <c r="F3" s="43" t="s">
        <v>96</v>
      </c>
      <c r="G3" s="13" t="s">
        <v>53</v>
      </c>
    </row>
    <row r="4" spans="1:7">
      <c r="A4" s="20" t="s">
        <v>55</v>
      </c>
      <c r="B4" s="1">
        <v>3</v>
      </c>
      <c r="C4" s="12">
        <v>30000</v>
      </c>
      <c r="D4" s="42" t="s">
        <v>50</v>
      </c>
      <c r="E4" s="13" t="s">
        <v>25</v>
      </c>
      <c r="F4" s="43" t="s">
        <v>93</v>
      </c>
      <c r="G4" s="13" t="s">
        <v>68</v>
      </c>
    </row>
    <row r="5" spans="1:7">
      <c r="A5" s="20" t="s">
        <v>56</v>
      </c>
      <c r="B5" s="1">
        <v>4</v>
      </c>
      <c r="C5" s="12">
        <v>30000</v>
      </c>
      <c r="D5" s="42" t="s">
        <v>50</v>
      </c>
      <c r="E5" s="13" t="s">
        <v>25</v>
      </c>
      <c r="F5" s="43" t="s">
        <v>92</v>
      </c>
      <c r="G5" s="13" t="s">
        <v>69</v>
      </c>
    </row>
    <row r="6" spans="1:7">
      <c r="A6" s="20" t="s">
        <v>54</v>
      </c>
      <c r="B6" s="1">
        <v>5</v>
      </c>
      <c r="C6" s="12">
        <v>33000</v>
      </c>
      <c r="D6" s="42" t="s">
        <v>50</v>
      </c>
      <c r="E6" s="13" t="s">
        <v>25</v>
      </c>
      <c r="F6" s="43" t="s">
        <v>97</v>
      </c>
      <c r="G6" s="13" t="s">
        <v>52</v>
      </c>
    </row>
    <row r="7" spans="1:7">
      <c r="A7" s="20" t="s">
        <v>27</v>
      </c>
      <c r="B7" s="1">
        <v>6</v>
      </c>
      <c r="C7" s="12">
        <v>40000</v>
      </c>
      <c r="D7" s="42" t="s">
        <v>50</v>
      </c>
      <c r="E7" s="13" t="s">
        <v>25</v>
      </c>
      <c r="F7" s="43" t="s">
        <v>95</v>
      </c>
      <c r="G7" s="13" t="s">
        <v>70</v>
      </c>
    </row>
    <row r="8" spans="1:7">
      <c r="A8" s="20" t="s">
        <v>29</v>
      </c>
      <c r="B8" s="1">
        <v>7</v>
      </c>
      <c r="C8" s="12">
        <v>40000</v>
      </c>
      <c r="D8" s="42" t="s">
        <v>50</v>
      </c>
      <c r="E8" s="13" t="s">
        <v>25</v>
      </c>
      <c r="F8" s="43" t="s">
        <v>99</v>
      </c>
      <c r="G8" s="13" t="s">
        <v>38</v>
      </c>
    </row>
    <row r="9" spans="1:7">
      <c r="A9" s="20" t="s">
        <v>28</v>
      </c>
      <c r="B9" s="1">
        <v>8</v>
      </c>
      <c r="C9" s="12">
        <v>55000</v>
      </c>
      <c r="D9" s="42" t="s">
        <v>50</v>
      </c>
      <c r="E9" s="13" t="s">
        <v>25</v>
      </c>
      <c r="F9" s="43" t="s">
        <v>94</v>
      </c>
      <c r="G9" s="13" t="s">
        <v>37</v>
      </c>
    </row>
    <row r="10" spans="1:7">
      <c r="A10" s="20" t="s">
        <v>76</v>
      </c>
      <c r="B10" s="1">
        <v>9</v>
      </c>
      <c r="C10" s="12">
        <v>30000</v>
      </c>
      <c r="D10" s="42" t="s">
        <v>49</v>
      </c>
      <c r="E10" s="13" t="s">
        <v>23</v>
      </c>
      <c r="F10" s="43" t="s">
        <v>154</v>
      </c>
      <c r="G10" s="13" t="s">
        <v>79</v>
      </c>
    </row>
    <row r="11" spans="1:7">
      <c r="A11" s="20" t="s">
        <v>121</v>
      </c>
      <c r="B11" s="1">
        <v>10</v>
      </c>
      <c r="C11" s="12">
        <v>35000</v>
      </c>
      <c r="D11" s="42" t="s">
        <v>49</v>
      </c>
      <c r="E11" s="13" t="s">
        <v>23</v>
      </c>
      <c r="F11" s="43" t="s">
        <v>155</v>
      </c>
      <c r="G11" s="13" t="s">
        <v>138</v>
      </c>
    </row>
    <row r="12" spans="1:7">
      <c r="A12" s="20" t="s">
        <v>122</v>
      </c>
      <c r="B12" s="1">
        <v>11</v>
      </c>
      <c r="C12" s="12">
        <v>30000</v>
      </c>
      <c r="D12" s="42" t="s">
        <v>49</v>
      </c>
      <c r="E12" s="13" t="s">
        <v>23</v>
      </c>
      <c r="F12" s="43" t="s">
        <v>156</v>
      </c>
      <c r="G12" s="13" t="s">
        <v>139</v>
      </c>
    </row>
    <row r="13" spans="1:7">
      <c r="A13" s="20" t="s">
        <v>123</v>
      </c>
      <c r="B13" s="1">
        <v>12</v>
      </c>
      <c r="C13" s="12">
        <v>35000</v>
      </c>
      <c r="D13" s="42" t="s">
        <v>49</v>
      </c>
      <c r="E13" s="13" t="s">
        <v>23</v>
      </c>
      <c r="F13" s="43" t="s">
        <v>157</v>
      </c>
      <c r="G13" s="13" t="s">
        <v>140</v>
      </c>
    </row>
    <row r="14" spans="1:7">
      <c r="A14" s="20" t="s">
        <v>124</v>
      </c>
      <c r="B14" s="1">
        <v>13</v>
      </c>
      <c r="C14" s="12">
        <v>45000</v>
      </c>
      <c r="D14" s="42" t="s">
        <v>67</v>
      </c>
      <c r="E14" s="13" t="s">
        <v>23</v>
      </c>
      <c r="F14" s="43" t="s">
        <v>158</v>
      </c>
      <c r="G14" s="13" t="s">
        <v>141</v>
      </c>
    </row>
    <row r="15" spans="1:7" ht="19.5" customHeight="1">
      <c r="A15" s="20" t="s">
        <v>125</v>
      </c>
      <c r="B15" s="1">
        <v>14</v>
      </c>
      <c r="C15" s="12">
        <v>30000</v>
      </c>
      <c r="D15" s="42" t="s">
        <v>49</v>
      </c>
      <c r="E15" s="13" t="s">
        <v>23</v>
      </c>
      <c r="F15" s="43" t="s">
        <v>159</v>
      </c>
      <c r="G15" s="44" t="s">
        <v>142</v>
      </c>
    </row>
    <row r="16" spans="1:7">
      <c r="A16" s="20" t="s">
        <v>126</v>
      </c>
      <c r="B16" s="1">
        <v>15</v>
      </c>
      <c r="C16" s="12">
        <v>30000</v>
      </c>
      <c r="D16" s="42" t="s">
        <v>67</v>
      </c>
      <c r="E16" s="13" t="s">
        <v>23</v>
      </c>
      <c r="F16" s="43" t="s">
        <v>160</v>
      </c>
      <c r="G16" s="13" t="s">
        <v>143</v>
      </c>
    </row>
    <row r="17" spans="1:7">
      <c r="A17" s="20" t="s">
        <v>127</v>
      </c>
      <c r="B17" s="1">
        <v>16</v>
      </c>
      <c r="C17" s="12">
        <v>50000</v>
      </c>
      <c r="D17" s="42" t="s">
        <v>67</v>
      </c>
      <c r="E17" s="13" t="s">
        <v>23</v>
      </c>
      <c r="F17" s="43" t="s">
        <v>161</v>
      </c>
      <c r="G17" s="13" t="s">
        <v>144</v>
      </c>
    </row>
    <row r="18" spans="1:7">
      <c r="A18" s="20" t="s">
        <v>128</v>
      </c>
      <c r="B18" s="1">
        <v>17</v>
      </c>
      <c r="C18" s="12">
        <v>30000</v>
      </c>
      <c r="D18" s="42" t="s">
        <v>67</v>
      </c>
      <c r="E18" s="13" t="s">
        <v>24</v>
      </c>
      <c r="F18" s="43" t="s">
        <v>162</v>
      </c>
      <c r="G18" s="13" t="s">
        <v>145</v>
      </c>
    </row>
    <row r="19" spans="1:7">
      <c r="A19" s="20" t="s">
        <v>129</v>
      </c>
      <c r="B19" s="1">
        <v>18</v>
      </c>
      <c r="C19" s="12">
        <v>55000</v>
      </c>
      <c r="D19" s="42" t="s">
        <v>67</v>
      </c>
      <c r="E19" s="13" t="s">
        <v>24</v>
      </c>
      <c r="F19" s="43" t="s">
        <v>163</v>
      </c>
      <c r="G19" s="13" t="s">
        <v>146</v>
      </c>
    </row>
    <row r="20" spans="1:7">
      <c r="A20" s="20" t="s">
        <v>130</v>
      </c>
      <c r="B20" s="1">
        <v>19</v>
      </c>
      <c r="C20" s="12">
        <v>50000</v>
      </c>
      <c r="D20" s="42" t="s">
        <v>67</v>
      </c>
      <c r="E20" s="13" t="s">
        <v>24</v>
      </c>
      <c r="F20" s="43" t="s">
        <v>164</v>
      </c>
      <c r="G20" s="13" t="s">
        <v>147</v>
      </c>
    </row>
    <row r="21" spans="1:7">
      <c r="A21" s="20" t="s">
        <v>131</v>
      </c>
      <c r="B21" s="1">
        <v>20</v>
      </c>
      <c r="C21" s="12">
        <v>55000</v>
      </c>
      <c r="D21" s="42" t="s">
        <v>67</v>
      </c>
      <c r="E21" s="13" t="s">
        <v>24</v>
      </c>
      <c r="F21" s="43" t="s">
        <v>165</v>
      </c>
      <c r="G21" s="13" t="s">
        <v>148</v>
      </c>
    </row>
    <row r="22" spans="1:7">
      <c r="A22" s="20" t="s">
        <v>77</v>
      </c>
      <c r="B22" s="1">
        <v>21</v>
      </c>
      <c r="C22" s="12">
        <v>39000</v>
      </c>
      <c r="D22" s="42" t="s">
        <v>67</v>
      </c>
      <c r="E22" s="13" t="s">
        <v>30</v>
      </c>
      <c r="F22" s="43" t="s">
        <v>166</v>
      </c>
      <c r="G22" s="13" t="s">
        <v>80</v>
      </c>
    </row>
    <row r="23" spans="1:7">
      <c r="A23" s="20" t="s">
        <v>31</v>
      </c>
      <c r="B23" s="1">
        <v>22</v>
      </c>
      <c r="C23" s="12">
        <v>92000</v>
      </c>
      <c r="D23" s="42" t="s">
        <v>67</v>
      </c>
      <c r="E23" s="13" t="s">
        <v>30</v>
      </c>
      <c r="F23" s="43" t="s">
        <v>102</v>
      </c>
      <c r="G23" s="13" t="s">
        <v>40</v>
      </c>
    </row>
    <row r="24" spans="1:7">
      <c r="A24" s="20" t="s">
        <v>58</v>
      </c>
      <c r="B24" s="1">
        <v>23</v>
      </c>
      <c r="C24" s="12">
        <v>50000</v>
      </c>
      <c r="D24" s="42" t="s">
        <v>67</v>
      </c>
      <c r="E24" s="13" t="s">
        <v>73</v>
      </c>
      <c r="F24" s="43" t="s">
        <v>167</v>
      </c>
      <c r="G24" s="13" t="s">
        <v>74</v>
      </c>
    </row>
    <row r="25" spans="1:7">
      <c r="A25" s="20" t="s">
        <v>78</v>
      </c>
      <c r="B25" s="1">
        <v>24</v>
      </c>
      <c r="C25" s="12">
        <v>50000</v>
      </c>
      <c r="D25" s="42" t="s">
        <v>67</v>
      </c>
      <c r="E25" s="13" t="s">
        <v>73</v>
      </c>
      <c r="F25" s="43" t="s">
        <v>168</v>
      </c>
      <c r="G25" s="13" t="s">
        <v>81</v>
      </c>
    </row>
    <row r="26" spans="1:7">
      <c r="A26" s="20" t="s">
        <v>59</v>
      </c>
      <c r="B26" s="1">
        <v>25</v>
      </c>
      <c r="C26" s="12">
        <v>70000</v>
      </c>
      <c r="D26" s="42" t="s">
        <v>67</v>
      </c>
      <c r="E26" s="13" t="s">
        <v>32</v>
      </c>
      <c r="F26" s="43" t="s">
        <v>169</v>
      </c>
      <c r="G26" s="13" t="s">
        <v>149</v>
      </c>
    </row>
    <row r="27" spans="1:7">
      <c r="A27" s="20" t="s">
        <v>132</v>
      </c>
      <c r="B27" s="1">
        <v>26</v>
      </c>
      <c r="C27" s="12">
        <v>80000</v>
      </c>
      <c r="D27" s="42" t="s">
        <v>67</v>
      </c>
      <c r="E27" s="13" t="s">
        <v>137</v>
      </c>
      <c r="F27" s="43" t="s">
        <v>170</v>
      </c>
      <c r="G27" s="13" t="s">
        <v>150</v>
      </c>
    </row>
    <row r="28" spans="1:7">
      <c r="A28" s="20" t="s">
        <v>133</v>
      </c>
      <c r="B28" s="1">
        <v>27</v>
      </c>
      <c r="C28" s="12">
        <v>55000</v>
      </c>
      <c r="D28" s="42" t="s">
        <v>67</v>
      </c>
      <c r="E28" s="13" t="s">
        <v>34</v>
      </c>
      <c r="F28" s="43" t="s">
        <v>171</v>
      </c>
      <c r="G28" s="13" t="s">
        <v>151</v>
      </c>
    </row>
    <row r="29" spans="1:7">
      <c r="A29" s="20" t="s">
        <v>60</v>
      </c>
      <c r="B29" s="1">
        <v>28</v>
      </c>
      <c r="C29" s="12">
        <v>60000</v>
      </c>
      <c r="D29" s="42" t="s">
        <v>67</v>
      </c>
      <c r="E29" s="13" t="s">
        <v>34</v>
      </c>
      <c r="F29" s="43" t="s">
        <v>172</v>
      </c>
      <c r="G29" s="13" t="s">
        <v>41</v>
      </c>
    </row>
    <row r="30" spans="1:7">
      <c r="A30" s="20" t="s">
        <v>72</v>
      </c>
      <c r="B30" s="1">
        <v>29</v>
      </c>
      <c r="C30" s="12">
        <v>50000</v>
      </c>
      <c r="D30" s="42" t="s">
        <v>67</v>
      </c>
      <c r="E30" s="13" t="s">
        <v>35</v>
      </c>
      <c r="F30" s="43" t="s">
        <v>100</v>
      </c>
      <c r="G30" s="13" t="s">
        <v>75</v>
      </c>
    </row>
    <row r="31" spans="1:7">
      <c r="A31" s="20" t="s">
        <v>61</v>
      </c>
      <c r="B31" s="1">
        <v>30</v>
      </c>
      <c r="C31" s="12">
        <v>55000</v>
      </c>
      <c r="D31" s="42" t="s">
        <v>67</v>
      </c>
      <c r="E31" s="13" t="s">
        <v>35</v>
      </c>
      <c r="F31" s="43" t="s">
        <v>101</v>
      </c>
      <c r="G31" s="13" t="s">
        <v>42</v>
      </c>
    </row>
    <row r="32" spans="1:7">
      <c r="A32" s="20" t="s">
        <v>62</v>
      </c>
      <c r="B32" s="1">
        <v>30</v>
      </c>
      <c r="C32" s="12">
        <v>55000</v>
      </c>
      <c r="D32" s="42" t="s">
        <v>67</v>
      </c>
      <c r="E32" s="13" t="s">
        <v>35</v>
      </c>
      <c r="F32" s="43" t="s">
        <v>101</v>
      </c>
      <c r="G32" s="13" t="s">
        <v>43</v>
      </c>
    </row>
    <row r="33" spans="1:7">
      <c r="A33" s="20" t="s">
        <v>63</v>
      </c>
      <c r="B33" s="1">
        <v>30</v>
      </c>
      <c r="C33" s="12">
        <v>55000</v>
      </c>
      <c r="D33" s="13" t="s">
        <v>67</v>
      </c>
      <c r="E33" s="13" t="s">
        <v>35</v>
      </c>
      <c r="F33" s="43" t="s">
        <v>101</v>
      </c>
      <c r="G33" s="13" t="s">
        <v>44</v>
      </c>
    </row>
    <row r="34" spans="1:7">
      <c r="A34" s="20" t="s">
        <v>64</v>
      </c>
      <c r="B34" s="1">
        <v>30</v>
      </c>
      <c r="C34" s="12">
        <v>55000</v>
      </c>
      <c r="D34" s="13" t="s">
        <v>67</v>
      </c>
      <c r="E34" s="13" t="s">
        <v>35</v>
      </c>
      <c r="F34" s="43" t="s">
        <v>101</v>
      </c>
      <c r="G34" s="13" t="s">
        <v>45</v>
      </c>
    </row>
    <row r="35" spans="1:7">
      <c r="A35" s="20" t="s">
        <v>65</v>
      </c>
      <c r="B35" s="1">
        <v>30</v>
      </c>
      <c r="C35" s="12">
        <v>55000</v>
      </c>
      <c r="D35" s="13" t="s">
        <v>67</v>
      </c>
      <c r="E35" s="13" t="s">
        <v>35</v>
      </c>
      <c r="F35" s="43" t="s">
        <v>101</v>
      </c>
      <c r="G35" s="13" t="s">
        <v>46</v>
      </c>
    </row>
    <row r="36" spans="1:7">
      <c r="A36" s="20" t="s">
        <v>66</v>
      </c>
      <c r="B36" s="1">
        <v>30</v>
      </c>
      <c r="C36" s="12">
        <v>55000</v>
      </c>
      <c r="D36" s="13" t="s">
        <v>67</v>
      </c>
      <c r="E36" s="13" t="s">
        <v>35</v>
      </c>
      <c r="F36" s="43" t="s">
        <v>101</v>
      </c>
      <c r="G36" s="13" t="s">
        <v>47</v>
      </c>
    </row>
    <row r="37" spans="1:7">
      <c r="A37" s="20" t="s">
        <v>134</v>
      </c>
      <c r="B37" s="1">
        <v>31</v>
      </c>
      <c r="C37" s="12">
        <v>38000</v>
      </c>
      <c r="D37" s="13" t="s">
        <v>67</v>
      </c>
      <c r="E37" s="13" t="s">
        <v>33</v>
      </c>
      <c r="F37" s="43" t="s">
        <v>173</v>
      </c>
      <c r="G37" s="13" t="s">
        <v>176</v>
      </c>
    </row>
    <row r="38" spans="1:7">
      <c r="A38" s="20" t="s">
        <v>135</v>
      </c>
      <c r="B38" s="1">
        <v>32</v>
      </c>
      <c r="C38" s="12">
        <v>50000</v>
      </c>
      <c r="D38" s="13" t="s">
        <v>67</v>
      </c>
      <c r="E38" s="13" t="s">
        <v>33</v>
      </c>
      <c r="F38" s="43" t="s">
        <v>174</v>
      </c>
      <c r="G38" s="13" t="s">
        <v>152</v>
      </c>
    </row>
    <row r="39" spans="1:7">
      <c r="A39" s="20" t="s">
        <v>136</v>
      </c>
      <c r="B39" s="1">
        <v>33</v>
      </c>
      <c r="C39" s="12">
        <v>55000</v>
      </c>
      <c r="D39" s="13" t="s">
        <v>67</v>
      </c>
      <c r="E39" s="13" t="s">
        <v>82</v>
      </c>
      <c r="F39" s="43" t="s">
        <v>175</v>
      </c>
      <c r="G39" s="13" t="s">
        <v>153</v>
      </c>
    </row>
  </sheetData>
  <phoneticPr fontId="3" type="noConversion"/>
  <hyperlinks>
    <hyperlink ref="F32" r:id="rId1" display="https://shop.deuldabang.com/product/kjred35kg/" xr:uid="{8B263CF9-8FBA-40D0-B063-C59741464E21}"/>
    <hyperlink ref="F5" r:id="rId2" xr:uid="{9619AE30-0DFD-47E7-9AEC-0AFEB2E5CFA5}"/>
    <hyperlink ref="F4" r:id="rId3" xr:uid="{2F3B7682-0791-4D47-84D4-92A694050E96}"/>
    <hyperlink ref="F9" r:id="rId4" xr:uid="{D97F7E51-513A-4CF9-BAE7-03FDF6CC3BBB}"/>
    <hyperlink ref="F7" r:id="rId5" xr:uid="{8EA12127-2391-4730-9304-BF3EE8B06937}"/>
    <hyperlink ref="F3" r:id="rId6" xr:uid="{754CE19A-599C-44AC-9615-C91274FD63DB}"/>
    <hyperlink ref="F6" r:id="rId7" xr:uid="{B3D23AC6-B91B-482E-A9E6-F323B57A3A23}"/>
    <hyperlink ref="F2" r:id="rId8" xr:uid="{EF986204-E8A2-4B4C-8C33-AC353313EB33}"/>
    <hyperlink ref="F8" r:id="rId9" xr:uid="{81BF9173-8980-47AB-9E5D-30D80059BAAB}"/>
    <hyperlink ref="F23" r:id="rId10" xr:uid="{456CC578-515C-44AE-9C8C-037F994DD29C}"/>
  </hyperlinks>
  <pageMargins left="0.7" right="0.7" top="0.75" bottom="0.75" header="0.3" footer="0.3"/>
  <pageSetup paperSize="9" orientation="portrait" verticalDpi="0" r:id="rId11"/>
  <tableParts count="1">
    <tablePart r:id="rId1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EF40-C5E4-4278-81C0-CAC06411DED7}">
  <sheetPr codeName="Sheet3"/>
  <dimension ref="A1:G39"/>
  <sheetViews>
    <sheetView topLeftCell="A13" workbookViewId="0">
      <selection activeCell="A45" sqref="A45"/>
    </sheetView>
  </sheetViews>
  <sheetFormatPr defaultRowHeight="16.5"/>
  <cols>
    <col min="1" max="1" width="38.125" customWidth="1"/>
    <col min="2" max="2" width="9.5" hidden="1" customWidth="1"/>
    <col min="3" max="3" width="18" customWidth="1"/>
    <col min="4" max="5" width="35.125" style="1" bestFit="1" customWidth="1"/>
    <col min="6" max="6" width="255.625" style="1" bestFit="1" customWidth="1"/>
    <col min="7" max="7" width="255.625" bestFit="1" customWidth="1"/>
  </cols>
  <sheetData>
    <row r="1" spans="1:7">
      <c r="A1" s="1" t="s">
        <v>2</v>
      </c>
      <c r="B1" s="1" t="s">
        <v>1</v>
      </c>
      <c r="C1" s="1" t="s">
        <v>48</v>
      </c>
      <c r="D1" s="1" t="s">
        <v>51</v>
      </c>
      <c r="E1" s="1" t="s">
        <v>22</v>
      </c>
      <c r="F1" s="13" t="s">
        <v>36</v>
      </c>
    </row>
    <row r="2" spans="1:7">
      <c r="A2" s="20" t="s">
        <v>57</v>
      </c>
      <c r="B2" s="1">
        <v>1</v>
      </c>
      <c r="C2" s="12">
        <v>30000</v>
      </c>
      <c r="D2" s="42" t="s">
        <v>50</v>
      </c>
      <c r="E2" s="13" t="s">
        <v>25</v>
      </c>
      <c r="F2" s="43" t="s">
        <v>98</v>
      </c>
      <c r="G2" s="13" t="s">
        <v>39</v>
      </c>
    </row>
    <row r="3" spans="1:7">
      <c r="A3" s="20" t="s">
        <v>26</v>
      </c>
      <c r="B3" s="1">
        <v>2</v>
      </c>
      <c r="C3" s="12">
        <v>30000</v>
      </c>
      <c r="D3" s="42" t="s">
        <v>50</v>
      </c>
      <c r="E3" s="13" t="s">
        <v>25</v>
      </c>
      <c r="F3" s="43" t="s">
        <v>96</v>
      </c>
      <c r="G3" s="13" t="s">
        <v>53</v>
      </c>
    </row>
    <row r="4" spans="1:7">
      <c r="A4" s="20" t="s">
        <v>55</v>
      </c>
      <c r="B4" s="1">
        <v>3</v>
      </c>
      <c r="C4" s="12">
        <v>30000</v>
      </c>
      <c r="D4" s="42" t="s">
        <v>50</v>
      </c>
      <c r="E4" s="13" t="s">
        <v>25</v>
      </c>
      <c r="F4" s="43" t="s">
        <v>93</v>
      </c>
      <c r="G4" s="13" t="s">
        <v>68</v>
      </c>
    </row>
    <row r="5" spans="1:7">
      <c r="A5" s="20" t="s">
        <v>56</v>
      </c>
      <c r="B5" s="1">
        <v>4</v>
      </c>
      <c r="C5" s="12">
        <v>30000</v>
      </c>
      <c r="D5" s="42" t="s">
        <v>50</v>
      </c>
      <c r="E5" s="13" t="s">
        <v>25</v>
      </c>
      <c r="F5" s="43" t="s">
        <v>92</v>
      </c>
      <c r="G5" s="13" t="s">
        <v>69</v>
      </c>
    </row>
    <row r="6" spans="1:7">
      <c r="A6" s="20" t="s">
        <v>54</v>
      </c>
      <c r="B6" s="1">
        <v>5</v>
      </c>
      <c r="C6" s="12">
        <v>33000</v>
      </c>
      <c r="D6" s="42" t="s">
        <v>50</v>
      </c>
      <c r="E6" s="13" t="s">
        <v>25</v>
      </c>
      <c r="F6" s="43" t="s">
        <v>97</v>
      </c>
      <c r="G6" s="13" t="s">
        <v>52</v>
      </c>
    </row>
    <row r="7" spans="1:7">
      <c r="A7" s="20" t="s">
        <v>27</v>
      </c>
      <c r="B7" s="1">
        <v>6</v>
      </c>
      <c r="C7" s="12">
        <v>40000</v>
      </c>
      <c r="D7" s="42" t="s">
        <v>50</v>
      </c>
      <c r="E7" s="13" t="s">
        <v>25</v>
      </c>
      <c r="F7" s="43" t="s">
        <v>95</v>
      </c>
      <c r="G7" s="13" t="s">
        <v>70</v>
      </c>
    </row>
    <row r="8" spans="1:7">
      <c r="A8" s="20" t="s">
        <v>29</v>
      </c>
      <c r="B8" s="1">
        <v>7</v>
      </c>
      <c r="C8" s="12">
        <v>40000</v>
      </c>
      <c r="D8" s="42" t="s">
        <v>50</v>
      </c>
      <c r="E8" s="13" t="s">
        <v>25</v>
      </c>
      <c r="F8" s="43" t="s">
        <v>99</v>
      </c>
      <c r="G8" s="13" t="s">
        <v>38</v>
      </c>
    </row>
    <row r="9" spans="1:7">
      <c r="A9" s="20" t="s">
        <v>28</v>
      </c>
      <c r="B9" s="1">
        <v>8</v>
      </c>
      <c r="C9" s="12">
        <v>55000</v>
      </c>
      <c r="D9" s="42" t="s">
        <v>50</v>
      </c>
      <c r="E9" s="13" t="s">
        <v>25</v>
      </c>
      <c r="F9" s="43" t="s">
        <v>94</v>
      </c>
      <c r="G9" s="13" t="s">
        <v>37</v>
      </c>
    </row>
    <row r="10" spans="1:7">
      <c r="A10" s="20" t="s">
        <v>76</v>
      </c>
      <c r="B10" s="1">
        <v>9</v>
      </c>
      <c r="C10" s="12">
        <v>30000</v>
      </c>
      <c r="D10" s="42" t="s">
        <v>49</v>
      </c>
      <c r="E10" s="13" t="s">
        <v>23</v>
      </c>
      <c r="F10" s="43" t="s">
        <v>154</v>
      </c>
      <c r="G10" s="13" t="s">
        <v>79</v>
      </c>
    </row>
    <row r="11" spans="1:7">
      <c r="A11" s="20" t="s">
        <v>121</v>
      </c>
      <c r="B11" s="1">
        <v>10</v>
      </c>
      <c r="C11" s="12">
        <v>35000</v>
      </c>
      <c r="D11" s="42" t="s">
        <v>49</v>
      </c>
      <c r="E11" s="13" t="s">
        <v>23</v>
      </c>
      <c r="F11" s="43" t="s">
        <v>155</v>
      </c>
      <c r="G11" s="13" t="s">
        <v>138</v>
      </c>
    </row>
    <row r="12" spans="1:7">
      <c r="A12" s="20" t="s">
        <v>122</v>
      </c>
      <c r="B12" s="1">
        <v>11</v>
      </c>
      <c r="C12" s="12">
        <v>30000</v>
      </c>
      <c r="D12" s="42" t="s">
        <v>49</v>
      </c>
      <c r="E12" s="13" t="s">
        <v>23</v>
      </c>
      <c r="F12" s="43" t="s">
        <v>156</v>
      </c>
      <c r="G12" s="13" t="s">
        <v>139</v>
      </c>
    </row>
    <row r="13" spans="1:7">
      <c r="A13" s="20" t="s">
        <v>123</v>
      </c>
      <c r="B13" s="1">
        <v>12</v>
      </c>
      <c r="C13" s="12">
        <v>35000</v>
      </c>
      <c r="D13" s="42" t="s">
        <v>49</v>
      </c>
      <c r="E13" s="13" t="s">
        <v>23</v>
      </c>
      <c r="F13" s="43" t="s">
        <v>157</v>
      </c>
      <c r="G13" s="13" t="s">
        <v>140</v>
      </c>
    </row>
    <row r="14" spans="1:7">
      <c r="A14" s="20" t="s">
        <v>124</v>
      </c>
      <c r="B14" s="1">
        <v>13</v>
      </c>
      <c r="C14" s="12">
        <v>45000</v>
      </c>
      <c r="D14" s="42" t="s">
        <v>67</v>
      </c>
      <c r="E14" s="13" t="s">
        <v>23</v>
      </c>
      <c r="F14" s="43" t="s">
        <v>158</v>
      </c>
      <c r="G14" s="13" t="s">
        <v>141</v>
      </c>
    </row>
    <row r="15" spans="1:7" ht="19.5" customHeight="1">
      <c r="A15" s="20" t="s">
        <v>125</v>
      </c>
      <c r="B15" s="1">
        <v>14</v>
      </c>
      <c r="C15" s="12">
        <v>30000</v>
      </c>
      <c r="D15" s="42" t="s">
        <v>49</v>
      </c>
      <c r="E15" s="13" t="s">
        <v>23</v>
      </c>
      <c r="F15" s="43" t="s">
        <v>159</v>
      </c>
      <c r="G15" s="44" t="s">
        <v>142</v>
      </c>
    </row>
    <row r="16" spans="1:7">
      <c r="A16" s="20" t="s">
        <v>126</v>
      </c>
      <c r="B16" s="1">
        <v>15</v>
      </c>
      <c r="C16" s="12">
        <v>30000</v>
      </c>
      <c r="D16" s="42" t="s">
        <v>67</v>
      </c>
      <c r="E16" s="13" t="s">
        <v>23</v>
      </c>
      <c r="F16" s="43" t="s">
        <v>160</v>
      </c>
      <c r="G16" s="13" t="s">
        <v>143</v>
      </c>
    </row>
    <row r="17" spans="1:7">
      <c r="A17" s="20" t="s">
        <v>127</v>
      </c>
      <c r="B17" s="1">
        <v>16</v>
      </c>
      <c r="C17" s="12">
        <v>50000</v>
      </c>
      <c r="D17" s="42" t="s">
        <v>67</v>
      </c>
      <c r="E17" s="13" t="s">
        <v>23</v>
      </c>
      <c r="F17" s="43" t="s">
        <v>161</v>
      </c>
      <c r="G17" s="13" t="s">
        <v>144</v>
      </c>
    </row>
    <row r="18" spans="1:7">
      <c r="A18" s="20" t="s">
        <v>128</v>
      </c>
      <c r="B18" s="1">
        <v>17</v>
      </c>
      <c r="C18" s="12">
        <v>30000</v>
      </c>
      <c r="D18" s="42" t="s">
        <v>67</v>
      </c>
      <c r="E18" s="13" t="s">
        <v>24</v>
      </c>
      <c r="F18" s="43" t="s">
        <v>162</v>
      </c>
      <c r="G18" s="13" t="s">
        <v>145</v>
      </c>
    </row>
    <row r="19" spans="1:7">
      <c r="A19" s="20" t="s">
        <v>129</v>
      </c>
      <c r="B19" s="1">
        <v>18</v>
      </c>
      <c r="C19" s="12">
        <v>55000</v>
      </c>
      <c r="D19" s="42" t="s">
        <v>67</v>
      </c>
      <c r="E19" s="13" t="s">
        <v>24</v>
      </c>
      <c r="F19" s="43" t="s">
        <v>163</v>
      </c>
      <c r="G19" s="13" t="s">
        <v>146</v>
      </c>
    </row>
    <row r="20" spans="1:7">
      <c r="A20" s="20" t="s">
        <v>130</v>
      </c>
      <c r="B20" s="1">
        <v>19</v>
      </c>
      <c r="C20" s="12">
        <v>50000</v>
      </c>
      <c r="D20" s="42" t="s">
        <v>67</v>
      </c>
      <c r="E20" s="13" t="s">
        <v>24</v>
      </c>
      <c r="F20" s="43" t="s">
        <v>164</v>
      </c>
      <c r="G20" s="13" t="s">
        <v>147</v>
      </c>
    </row>
    <row r="21" spans="1:7">
      <c r="A21" s="20" t="s">
        <v>131</v>
      </c>
      <c r="B21" s="1">
        <v>20</v>
      </c>
      <c r="C21" s="12">
        <v>55000</v>
      </c>
      <c r="D21" s="42" t="s">
        <v>67</v>
      </c>
      <c r="E21" s="13" t="s">
        <v>24</v>
      </c>
      <c r="F21" s="43" t="s">
        <v>165</v>
      </c>
      <c r="G21" s="13" t="s">
        <v>148</v>
      </c>
    </row>
    <row r="22" spans="1:7">
      <c r="A22" s="20" t="s">
        <v>77</v>
      </c>
      <c r="B22" s="1">
        <v>21</v>
      </c>
      <c r="C22" s="12">
        <v>39000</v>
      </c>
      <c r="D22" s="42" t="s">
        <v>67</v>
      </c>
      <c r="E22" s="13" t="s">
        <v>30</v>
      </c>
      <c r="F22" s="43" t="s">
        <v>166</v>
      </c>
      <c r="G22" s="13" t="s">
        <v>80</v>
      </c>
    </row>
    <row r="23" spans="1:7">
      <c r="A23" s="20" t="s">
        <v>31</v>
      </c>
      <c r="B23" s="1">
        <v>22</v>
      </c>
      <c r="C23" s="12">
        <v>92000</v>
      </c>
      <c r="D23" s="42" t="s">
        <v>67</v>
      </c>
      <c r="E23" s="13" t="s">
        <v>30</v>
      </c>
      <c r="F23" s="43" t="s">
        <v>102</v>
      </c>
      <c r="G23" s="13" t="s">
        <v>40</v>
      </c>
    </row>
    <row r="24" spans="1:7">
      <c r="A24" s="20" t="s">
        <v>58</v>
      </c>
      <c r="B24" s="1">
        <v>23</v>
      </c>
      <c r="C24" s="12">
        <v>50000</v>
      </c>
      <c r="D24" s="42" t="s">
        <v>67</v>
      </c>
      <c r="E24" s="13" t="s">
        <v>73</v>
      </c>
      <c r="F24" s="43" t="s">
        <v>167</v>
      </c>
      <c r="G24" s="13" t="s">
        <v>74</v>
      </c>
    </row>
    <row r="25" spans="1:7">
      <c r="A25" s="20" t="s">
        <v>78</v>
      </c>
      <c r="B25" s="1">
        <v>24</v>
      </c>
      <c r="C25" s="12">
        <v>50000</v>
      </c>
      <c r="D25" s="42" t="s">
        <v>67</v>
      </c>
      <c r="E25" s="13" t="s">
        <v>73</v>
      </c>
      <c r="F25" s="43" t="s">
        <v>168</v>
      </c>
      <c r="G25" s="13" t="s">
        <v>81</v>
      </c>
    </row>
    <row r="26" spans="1:7">
      <c r="A26" s="20" t="s">
        <v>59</v>
      </c>
      <c r="B26" s="1">
        <v>25</v>
      </c>
      <c r="C26" s="12">
        <v>70000</v>
      </c>
      <c r="D26" s="42" t="s">
        <v>67</v>
      </c>
      <c r="E26" s="13" t="s">
        <v>32</v>
      </c>
      <c r="F26" s="43" t="s">
        <v>169</v>
      </c>
      <c r="G26" s="13" t="s">
        <v>149</v>
      </c>
    </row>
    <row r="27" spans="1:7">
      <c r="A27" s="20" t="s">
        <v>132</v>
      </c>
      <c r="B27" s="1">
        <v>26</v>
      </c>
      <c r="C27" s="12">
        <v>80000</v>
      </c>
      <c r="D27" s="42" t="s">
        <v>67</v>
      </c>
      <c r="E27" s="13" t="s">
        <v>137</v>
      </c>
      <c r="F27" s="43" t="s">
        <v>170</v>
      </c>
      <c r="G27" s="13" t="s">
        <v>150</v>
      </c>
    </row>
    <row r="28" spans="1:7">
      <c r="A28" s="20" t="s">
        <v>133</v>
      </c>
      <c r="B28" s="1">
        <v>27</v>
      </c>
      <c r="C28" s="12">
        <v>55000</v>
      </c>
      <c r="D28" s="42" t="s">
        <v>67</v>
      </c>
      <c r="E28" s="13" t="s">
        <v>34</v>
      </c>
      <c r="F28" s="43" t="s">
        <v>171</v>
      </c>
      <c r="G28" s="13" t="s">
        <v>151</v>
      </c>
    </row>
    <row r="29" spans="1:7">
      <c r="A29" s="20" t="s">
        <v>60</v>
      </c>
      <c r="B29" s="1">
        <v>28</v>
      </c>
      <c r="C29" s="12">
        <v>60000</v>
      </c>
      <c r="D29" s="42" t="s">
        <v>67</v>
      </c>
      <c r="E29" s="13" t="s">
        <v>34</v>
      </c>
      <c r="F29" s="43" t="s">
        <v>172</v>
      </c>
      <c r="G29" s="13" t="s">
        <v>41</v>
      </c>
    </row>
    <row r="30" spans="1:7">
      <c r="A30" s="20" t="s">
        <v>72</v>
      </c>
      <c r="B30" s="1">
        <v>29</v>
      </c>
      <c r="C30" s="12">
        <v>50000</v>
      </c>
      <c r="D30" s="42" t="s">
        <v>67</v>
      </c>
      <c r="E30" s="13" t="s">
        <v>35</v>
      </c>
      <c r="F30" s="43" t="s">
        <v>100</v>
      </c>
      <c r="G30" s="13" t="s">
        <v>75</v>
      </c>
    </row>
    <row r="31" spans="1:7">
      <c r="A31" s="20" t="s">
        <v>61</v>
      </c>
      <c r="B31" s="1">
        <v>30</v>
      </c>
      <c r="C31" s="12">
        <v>55000</v>
      </c>
      <c r="D31" s="42" t="s">
        <v>67</v>
      </c>
      <c r="E31" s="13" t="s">
        <v>35</v>
      </c>
      <c r="F31" s="43" t="s">
        <v>101</v>
      </c>
      <c r="G31" s="13" t="s">
        <v>42</v>
      </c>
    </row>
    <row r="32" spans="1:7">
      <c r="A32" s="20" t="s">
        <v>62</v>
      </c>
      <c r="B32" s="1">
        <v>30</v>
      </c>
      <c r="C32" s="12">
        <v>55000</v>
      </c>
      <c r="D32" s="42" t="s">
        <v>67</v>
      </c>
      <c r="E32" s="13" t="s">
        <v>35</v>
      </c>
      <c r="F32" s="43" t="s">
        <v>101</v>
      </c>
      <c r="G32" s="13" t="s">
        <v>43</v>
      </c>
    </row>
    <row r="33" spans="1:7">
      <c r="A33" s="20" t="s">
        <v>63</v>
      </c>
      <c r="B33" s="1">
        <v>30</v>
      </c>
      <c r="C33" s="12">
        <v>55000</v>
      </c>
      <c r="D33" s="13" t="s">
        <v>67</v>
      </c>
      <c r="E33" s="13" t="s">
        <v>35</v>
      </c>
      <c r="F33" s="43" t="s">
        <v>101</v>
      </c>
      <c r="G33" s="13" t="s">
        <v>44</v>
      </c>
    </row>
    <row r="34" spans="1:7">
      <c r="A34" s="20" t="s">
        <v>64</v>
      </c>
      <c r="B34" s="1">
        <v>30</v>
      </c>
      <c r="C34" s="12">
        <v>55000</v>
      </c>
      <c r="D34" s="13" t="s">
        <v>67</v>
      </c>
      <c r="E34" s="13" t="s">
        <v>35</v>
      </c>
      <c r="F34" s="43" t="s">
        <v>101</v>
      </c>
      <c r="G34" s="13" t="s">
        <v>45</v>
      </c>
    </row>
    <row r="35" spans="1:7">
      <c r="A35" s="20" t="s">
        <v>65</v>
      </c>
      <c r="B35" s="1">
        <v>30</v>
      </c>
      <c r="C35" s="12">
        <v>55000</v>
      </c>
      <c r="D35" s="13" t="s">
        <v>67</v>
      </c>
      <c r="E35" s="13" t="s">
        <v>35</v>
      </c>
      <c r="F35" s="43" t="s">
        <v>101</v>
      </c>
      <c r="G35" s="13" t="s">
        <v>46</v>
      </c>
    </row>
    <row r="36" spans="1:7">
      <c r="A36" s="20" t="s">
        <v>66</v>
      </c>
      <c r="B36" s="1">
        <v>30</v>
      </c>
      <c r="C36" s="12">
        <v>55000</v>
      </c>
      <c r="D36" s="13" t="s">
        <v>67</v>
      </c>
      <c r="E36" s="13" t="s">
        <v>35</v>
      </c>
      <c r="F36" s="43" t="s">
        <v>101</v>
      </c>
      <c r="G36" s="13" t="s">
        <v>47</v>
      </c>
    </row>
    <row r="37" spans="1:7">
      <c r="A37" s="20" t="s">
        <v>134</v>
      </c>
      <c r="B37" s="1">
        <v>31</v>
      </c>
      <c r="C37" s="12">
        <v>38000</v>
      </c>
      <c r="D37" s="13" t="s">
        <v>67</v>
      </c>
      <c r="E37" s="13" t="s">
        <v>33</v>
      </c>
      <c r="F37" s="43" t="s">
        <v>173</v>
      </c>
      <c r="G37" s="13" t="s">
        <v>176</v>
      </c>
    </row>
    <row r="38" spans="1:7">
      <c r="A38" s="20" t="s">
        <v>135</v>
      </c>
      <c r="B38" s="1">
        <v>32</v>
      </c>
      <c r="C38" s="12">
        <v>50000</v>
      </c>
      <c r="D38" s="13" t="s">
        <v>67</v>
      </c>
      <c r="E38" s="13" t="s">
        <v>33</v>
      </c>
      <c r="F38" s="43" t="s">
        <v>174</v>
      </c>
      <c r="G38" s="13" t="s">
        <v>152</v>
      </c>
    </row>
    <row r="39" spans="1:7">
      <c r="A39" s="20" t="s">
        <v>136</v>
      </c>
      <c r="B39" s="1">
        <v>33</v>
      </c>
      <c r="C39" s="12">
        <v>55000</v>
      </c>
      <c r="D39" s="13" t="s">
        <v>67</v>
      </c>
      <c r="E39" s="13" t="s">
        <v>82</v>
      </c>
      <c r="F39" s="43" t="s">
        <v>175</v>
      </c>
      <c r="G39" s="13" t="s">
        <v>153</v>
      </c>
    </row>
  </sheetData>
  <phoneticPr fontId="3" type="noConversion"/>
  <hyperlinks>
    <hyperlink ref="F32" r:id="rId1" display="https://shop.deuldabang.com/product/kjred35kg/" xr:uid="{7EFFA0A7-4BD4-456A-94B6-89429AED20BC}"/>
    <hyperlink ref="F5" r:id="rId2" xr:uid="{6C41E1C9-5FC8-4780-BDF1-8528EFD25684}"/>
    <hyperlink ref="F4" r:id="rId3" xr:uid="{CA634F92-9AB0-445D-A81F-099D51BA82C1}"/>
    <hyperlink ref="F9" r:id="rId4" xr:uid="{D2DE8EFF-646D-4A41-912B-D9FB64DDF2E6}"/>
    <hyperlink ref="F7" r:id="rId5" xr:uid="{2EA3E1C6-BC89-431D-8D77-F29DB29C309B}"/>
    <hyperlink ref="F3" r:id="rId6" xr:uid="{732BE33E-D9A6-4BDD-9BFE-89458B6C0915}"/>
    <hyperlink ref="F6" r:id="rId7" xr:uid="{E2C98713-0BCB-42A7-B6E1-7BF67AFBCFDF}"/>
    <hyperlink ref="F2" r:id="rId8" xr:uid="{62CD6679-8F01-4A9F-8B0C-01FF4BE9C501}"/>
    <hyperlink ref="F8" r:id="rId9" xr:uid="{7ACFA16F-B6C2-4B9D-A0A3-5B3A601D08EF}"/>
    <hyperlink ref="F23" r:id="rId10" xr:uid="{3AB6F31A-19F5-47ED-B5EF-36FD5C066056}"/>
  </hyperlinks>
  <pageMargins left="0.7" right="0.7" top="0.75" bottom="0.75" header="0.3" footer="0.3"/>
  <pageSetup paperSize="9" orientation="portrait" verticalDpi="0" r:id="rId11"/>
  <tableParts count="1"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W E L X V p R c p 6 l A A A A 9 g A A A B I A H A B D b 2 5 m a W c v U G F j a 2 F n Z S 5 4 b W w g o h g A K K A U A A A A A A A A A A A A A A A A A A A A A A A A A A A A h Y 8 9 D o I w A I W v Q r r T l v o T J a U M j k p i N D G u T a n Q A K 2 h x X I 3 B 4 / k F c Q o 6 u b 4 v v c N 7 9 2 v N 5 r 2 T R 1 c Z G u V 0 Q m I I A a B 1 M L k S h c J 6 N w p X I C U 0 S 0 X F S 9 k M M j a x r 3 N E 1 A 6 d 4 4 R 8 t 5 D P 4 G m L R D B O E L H b L M X p W w 4 + M j q v x w q b R 3 X Q g J G D 6 8 x j M B o N o d T s o S Y o h H S T O m v Q I a 9 z / Y H 0 l V X u 6 6 V r D L h e k f R G C l 6 f 2 A P U E s D B B Q A A g A I A E V h C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Y Q t d K I p H u A 4 A A A A R A A A A E w A c A E Z v c m 1 1 b G F z L 1 N l Y 3 R p b 2 4 x L m 0 g o h g A K K A U A A A A A A A A A A A A A A A A A A A A A A A A A A A A K 0 5 N L s n M z 1 M I h t C G 1 g B Q S w E C L Q A U A A I A C A B F Y Q t d W l F y n q U A A A D 2 A A A A E g A A A A A A A A A A A A A A A A A A A A A A Q 2 9 u Z m l n L 1 B h Y 2 t h Z 2 U u e G 1 s U E s B A i 0 A F A A C A A g A R W E L X Q / K 6 a u k A A A A 6 Q A A A B M A A A A A A A A A A A A A A A A A 8 Q A A A F t D b 2 5 0 Z W 5 0 X 1 R 5 c G V z X S 5 4 b W x Q S w E C L Q A U A A I A C A B F Y Q t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1 L Y I Y 2 E F q k C E x Z y q J S j / x g A A A A A C A A A A A A A Q Z g A A A A E A A C A A A A C N 2 e F x s O z j T d V + g F P X 0 o P R Y s x Y b d 2 X m S 9 6 B w 8 T E c 3 u r A A A A A A O g A A A A A I A A C A A A A D x h j V 6 s m X Z t Z H h n A c Q m N r m 1 K 5 J j 3 P 4 m d A X 6 H z Y W V 7 y z l A A A A C c H x s j W B v S E C x Q J N y a 6 z z K r k s 7 0 8 3 e v W d a a z M w P e l J q v k 7 0 u j K 8 y W b b 3 U R 4 M T f Y W U P 0 X C O / R g J j N z v o M B F q v l A Q H W G x 0 o 2 Z 7 S V U 5 2 o p M l j S k A A A A B o O U j C D o G k B x I h 8 R Q p E R 2 u C L + j y E K d 5 x 7 l s i l E B 6 S G N j + 9 o C 1 r l 7 2 p A Z g u A m Z K 7 j 4 0 d y y C 5 o g 3 5 D 3 p n Y G u R 5 H z < / D a t a M a s h u p > 
</file>

<file path=customXml/itemProps1.xml><?xml version="1.0" encoding="utf-8"?>
<ds:datastoreItem xmlns:ds="http://schemas.openxmlformats.org/officeDocument/2006/customXml" ds:itemID="{9C5E1172-9479-4BF7-9DDB-16629987AA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13</vt:i4>
      </vt:variant>
    </vt:vector>
  </HeadingPairs>
  <TitlesOfParts>
    <vt:vector size="16" baseType="lpstr">
      <vt:lpstr>주문서 양식</vt:lpstr>
      <vt:lpstr>상품목록</vt:lpstr>
      <vt:lpstr>hidden</vt:lpstr>
      <vt:lpstr>hidden!배송비</vt:lpstr>
      <vt:lpstr>상품목록!배송비</vt:lpstr>
      <vt:lpstr>배송비</vt:lpstr>
      <vt:lpstr>상품목록!상품명</vt:lpstr>
      <vt:lpstr>상품명</vt:lpstr>
      <vt:lpstr>상품목록!상품목록</vt:lpstr>
      <vt:lpstr>상품목록</vt:lpstr>
      <vt:lpstr>hidden!상품소계</vt:lpstr>
      <vt:lpstr>상품목록!상품소계</vt:lpstr>
      <vt:lpstr>상품소계</vt:lpstr>
      <vt:lpstr>hidden!합계금액</vt:lpstr>
      <vt:lpstr>상품목록!합계금액</vt:lpstr>
      <vt:lpstr>합계금액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parkjunho</dc:creator>
  <cp:lastModifiedBy>deuldabang</cp:lastModifiedBy>
  <dcterms:created xsi:type="dcterms:W3CDTF">2023-08-21T07:50:59Z</dcterms:created>
  <dcterms:modified xsi:type="dcterms:W3CDTF">2026-08-11T04:50:01Z</dcterms:modified>
</cp:coreProperties>
</file>